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codeName="ThisWorkbook" defaultThemeVersion="124226"/>
  <mc:AlternateContent xmlns:mc="http://schemas.openxmlformats.org/markup-compatibility/2006">
    <mc:Choice Requires="x15">
      <x15ac:absPath xmlns:x15ac="http://schemas.microsoft.com/office/spreadsheetml/2010/11/ac" url="https://clicknl.sharepoint.com/sites/CIIIC/Gedeelde documenten/07. Uitvoerders/TNO/2025/call 3.1 publicatie/"/>
    </mc:Choice>
  </mc:AlternateContent>
  <xr:revisionPtr revIDLastSave="101" documentId="8_{FF771B30-5341-454F-BBDC-FDD41BB6B79D}" xr6:coauthVersionLast="47" xr6:coauthVersionMax="47" xr10:uidLastSave="{BD822548-F614-4CCF-AA71-75437A264A9C}"/>
  <bookViews>
    <workbookView xWindow="54660" yWindow="13940" windowWidth="102400" windowHeight="28180" tabRatio="847" activeTab="1" xr2:uid="{00000000-000D-0000-FFFF-FFFF00000000}"/>
  </bookViews>
  <sheets>
    <sheet name="Introductie" sheetId="1" r:id="rId1"/>
    <sheet name="Toelichting kostenposten" sheetId="2" r:id="rId2"/>
    <sheet name="Overzicht van de Aanvrager" sheetId="10" r:id="rId3"/>
    <sheet name="Investeringen_Aanvrager" sheetId="16" r:id="rId4"/>
    <sheet name="Exploitatie_Aanvrager" sheetId="17" r:id="rId5"/>
    <sheet name="Begroting_Aanvrager" sheetId="18" r:id="rId6"/>
    <sheet name="Totaalblad_Aanvrager" sheetId="19" r:id="rId7"/>
    <sheet name="Lijst" sheetId="11" state="hidden" r:id="rId8"/>
  </sheets>
  <externalReferences>
    <externalReference r:id="rId9"/>
    <externalReference r:id="rId10"/>
    <externalReference r:id="rId11"/>
    <externalReference r:id="rId12"/>
    <externalReference r:id="rId13"/>
    <externalReference r:id="rId14"/>
    <externalReference r:id="rId15"/>
  </externalReferences>
  <definedNames>
    <definedName name="Code">"II201023"</definedName>
    <definedName name="Deelnemer_1">#REF!</definedName>
    <definedName name="Deelnemer_2">#REF!</definedName>
    <definedName name="Deelnemer_3">'[1]deelnemer 3'!$C$1</definedName>
    <definedName name="Deelnemer_4">'[2]deelnemer 4'!$C$1</definedName>
    <definedName name="Deelnemer_5">'[3]deelnemer 5'!$C$1</definedName>
    <definedName name="Deelnemer_6">'[4]deelnemer 6'!$C$1</definedName>
    <definedName name="Deelnemer_7">'[5]deelnemer 7'!$C$1</definedName>
    <definedName name="Deelnemer_8">'[6]deelnemer 8'!$C$1</definedName>
    <definedName name="Deelnemer_9">'[7]deelnemer 9'!$C$1</definedName>
    <definedName name="KIS">47.5%</definedName>
    <definedName name="kostenmethode_1">#REF!</definedName>
    <definedName name="kostenmethode_2">#REF!</definedName>
    <definedName name="kostenmethode_3">'[1]deelnemer 3'!$C$21</definedName>
    <definedName name="kostenmethode_4">'[2]deelnemer 4'!$C$21</definedName>
    <definedName name="kostenmethode_5">'[3]deelnemer 5'!$C$21</definedName>
    <definedName name="kostenmethode_6">'[4]deelnemer 6'!$C$21</definedName>
    <definedName name="kostenmethode_7">'[5]deelnemer 7'!$C$21</definedName>
    <definedName name="kostenmethode_8">'[6]deelnemer 8'!$C$21</definedName>
    <definedName name="kostenmethode_9">'[7]deelnemer 9'!$C$21</definedName>
    <definedName name="kostenmethode_pv" localSheetId="4">Exploitatie_Aanvrager!$C$5</definedName>
    <definedName name="kostenmethode_pv">#REF!</definedName>
    <definedName name="Lijst_Activiteiten">#REF!</definedName>
    <definedName name="Lijst_AGVV27">#REF!</definedName>
    <definedName name="Lijst_Methodes">#REF!</definedName>
    <definedName name="Lijst_TypePartner">#REF!</definedName>
    <definedName name="MKB">10%</definedName>
    <definedName name="onderzoek">35%</definedName>
    <definedName name="ontwikkeling">25%</definedName>
    <definedName name="Penvoerder" localSheetId="4">Exploitatie_Aanvrager!$C$1</definedName>
    <definedName name="Penvoerder">#REF!</definedName>
    <definedName name="_xlnm.Print_Area" localSheetId="4">Exploitatie_Aanvrager!$A$1:$F$80</definedName>
    <definedName name="Projecttitel" localSheetId="4">Exploitatie_Aanvrager!$C$2</definedName>
    <definedName name="Projecttitel">#REF!</definedName>
    <definedName name="reductie">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18" l="1"/>
  <c r="F59" i="18"/>
  <c r="G59" i="18"/>
  <c r="H59" i="18"/>
  <c r="I59" i="18"/>
  <c r="D59" i="18"/>
  <c r="F84" i="17"/>
  <c r="G106" i="16"/>
  <c r="B2" i="19"/>
  <c r="B1" i="19"/>
  <c r="A34" i="18"/>
  <c r="B3" i="18"/>
  <c r="B2" i="18"/>
  <c r="C2" i="17"/>
  <c r="C1" i="17"/>
  <c r="D5" i="16"/>
  <c r="D4" i="16"/>
  <c r="C7" i="19"/>
  <c r="D7" i="19"/>
  <c r="E7" i="19"/>
  <c r="F7" i="19"/>
  <c r="G7" i="19"/>
  <c r="H7" i="19"/>
  <c r="I7" i="19"/>
  <c r="J7" i="19"/>
  <c r="K7" i="19"/>
  <c r="L7" i="19"/>
  <c r="M7" i="19"/>
  <c r="N7" i="19"/>
  <c r="O7" i="19"/>
  <c r="P7" i="19"/>
  <c r="Q7" i="19"/>
  <c r="B7" i="19"/>
  <c r="G35" i="18" l="1"/>
  <c r="F35" i="18"/>
  <c r="E35" i="18"/>
  <c r="D35" i="18"/>
  <c r="E2" i="19"/>
  <c r="E43" i="19"/>
  <c r="E42" i="19"/>
  <c r="B18" i="19"/>
  <c r="U7" i="19"/>
  <c r="U9" i="19" s="1"/>
  <c r="T7" i="19"/>
  <c r="T9" i="19" s="1"/>
  <c r="S7" i="19"/>
  <c r="S9" i="19" s="1"/>
  <c r="R7" i="19"/>
  <c r="R9" i="19" s="1"/>
  <c r="I55" i="18"/>
  <c r="H55" i="18"/>
  <c r="G55" i="18"/>
  <c r="F55" i="18"/>
  <c r="E55" i="18"/>
  <c r="D55" i="18"/>
  <c r="I54" i="18"/>
  <c r="H54" i="18"/>
  <c r="G54" i="18"/>
  <c r="F54" i="18"/>
  <c r="E54" i="18"/>
  <c r="D54" i="18"/>
  <c r="I53" i="18"/>
  <c r="H53" i="18"/>
  <c r="G53" i="18"/>
  <c r="F53" i="18"/>
  <c r="E53" i="18"/>
  <c r="D53" i="18"/>
  <c r="I52" i="18"/>
  <c r="H52" i="18"/>
  <c r="G52" i="18"/>
  <c r="F52" i="18"/>
  <c r="E52" i="18"/>
  <c r="D52" i="18"/>
  <c r="I51" i="18"/>
  <c r="H51" i="18"/>
  <c r="G51" i="18"/>
  <c r="F51" i="18"/>
  <c r="E51" i="18"/>
  <c r="D51" i="18"/>
  <c r="I50" i="18"/>
  <c r="H50" i="18"/>
  <c r="G50" i="18"/>
  <c r="F50" i="18"/>
  <c r="E50" i="18"/>
  <c r="D50" i="18"/>
  <c r="I49" i="18"/>
  <c r="H49" i="18"/>
  <c r="G49" i="18"/>
  <c r="F49" i="18"/>
  <c r="E49" i="18"/>
  <c r="D49" i="18"/>
  <c r="I48" i="18"/>
  <c r="H48" i="18"/>
  <c r="G48" i="18"/>
  <c r="F48" i="18"/>
  <c r="E48" i="18"/>
  <c r="D48" i="18"/>
  <c r="I47" i="18"/>
  <c r="H47" i="18"/>
  <c r="G47" i="18"/>
  <c r="F47" i="18"/>
  <c r="E47" i="18"/>
  <c r="D47" i="18"/>
  <c r="I46" i="18"/>
  <c r="H46" i="18"/>
  <c r="G46" i="18"/>
  <c r="F46" i="18"/>
  <c r="E46" i="18"/>
  <c r="D46" i="18"/>
  <c r="I45" i="18"/>
  <c r="H45" i="18"/>
  <c r="G45" i="18"/>
  <c r="F45" i="18"/>
  <c r="E45" i="18"/>
  <c r="D45" i="18"/>
  <c r="I44" i="18"/>
  <c r="H44" i="18"/>
  <c r="G44" i="18"/>
  <c r="F44" i="18"/>
  <c r="E44" i="18"/>
  <c r="D44" i="18"/>
  <c r="I32" i="18"/>
  <c r="H32" i="18"/>
  <c r="G32" i="18"/>
  <c r="F32" i="18"/>
  <c r="E32" i="18"/>
  <c r="D32" i="18"/>
  <c r="A32" i="18"/>
  <c r="I31" i="18"/>
  <c r="H31" i="18"/>
  <c r="G31" i="18"/>
  <c r="F31" i="18"/>
  <c r="E31" i="18"/>
  <c r="D31" i="18"/>
  <c r="A31" i="18"/>
  <c r="I30" i="18"/>
  <c r="H30" i="18"/>
  <c r="G30" i="18"/>
  <c r="F30" i="18"/>
  <c r="E30" i="18"/>
  <c r="D30" i="18"/>
  <c r="A30" i="18"/>
  <c r="I29" i="18"/>
  <c r="H29" i="18"/>
  <c r="G29" i="18"/>
  <c r="F29" i="18"/>
  <c r="E29" i="18"/>
  <c r="D29" i="18"/>
  <c r="A29" i="18"/>
  <c r="I28" i="18"/>
  <c r="H28" i="18"/>
  <c r="G28" i="18"/>
  <c r="F28" i="18"/>
  <c r="E28" i="18"/>
  <c r="D28" i="18"/>
  <c r="A28" i="18"/>
  <c r="I27" i="18"/>
  <c r="H27" i="18"/>
  <c r="G27" i="18"/>
  <c r="F27" i="18"/>
  <c r="E27" i="18"/>
  <c r="D27" i="18"/>
  <c r="A27" i="18"/>
  <c r="I26" i="18"/>
  <c r="H26" i="18"/>
  <c r="G26" i="18"/>
  <c r="F26" i="18"/>
  <c r="E26" i="18"/>
  <c r="D26" i="18"/>
  <c r="A26" i="18"/>
  <c r="I25" i="18"/>
  <c r="H25" i="18"/>
  <c r="G25" i="18"/>
  <c r="F25" i="18"/>
  <c r="E25" i="18"/>
  <c r="D25" i="18"/>
  <c r="A25" i="18"/>
  <c r="I24" i="18"/>
  <c r="H24" i="18"/>
  <c r="G24" i="18"/>
  <c r="F24" i="18"/>
  <c r="E24" i="18"/>
  <c r="D24" i="18"/>
  <c r="A24" i="18"/>
  <c r="I23" i="18"/>
  <c r="H23" i="18"/>
  <c r="G23" i="18"/>
  <c r="F23" i="18"/>
  <c r="E23" i="18"/>
  <c r="D23" i="18"/>
  <c r="A23" i="18"/>
  <c r="I22" i="18"/>
  <c r="H22" i="18"/>
  <c r="G22" i="18"/>
  <c r="F22" i="18"/>
  <c r="E22" i="18"/>
  <c r="D22" i="18"/>
  <c r="A22" i="18"/>
  <c r="A21" i="18"/>
  <c r="D3" i="18"/>
  <c r="F98" i="17"/>
  <c r="F97" i="17"/>
  <c r="AO93" i="17"/>
  <c r="X75" i="17"/>
  <c r="F75" i="17"/>
  <c r="AO74" i="17"/>
  <c r="AN74" i="17"/>
  <c r="AM74" i="17"/>
  <c r="AL74" i="17"/>
  <c r="AK74" i="17"/>
  <c r="AJ74" i="17"/>
  <c r="AI74" i="17"/>
  <c r="AH74" i="17"/>
  <c r="AG74" i="17"/>
  <c r="AF74" i="17"/>
  <c r="AE74" i="17"/>
  <c r="AD74" i="17"/>
  <c r="AC74" i="17"/>
  <c r="AB74" i="17"/>
  <c r="AA74" i="17"/>
  <c r="Z74" i="17"/>
  <c r="X74" i="17"/>
  <c r="AO73" i="17"/>
  <c r="AN73" i="17"/>
  <c r="AM73" i="17"/>
  <c r="AL73" i="17"/>
  <c r="AK73" i="17"/>
  <c r="AJ73" i="17"/>
  <c r="AI73" i="17"/>
  <c r="AH73" i="17"/>
  <c r="AG73" i="17"/>
  <c r="AF73" i="17"/>
  <c r="AE73" i="17"/>
  <c r="AD73" i="17"/>
  <c r="AC73" i="17"/>
  <c r="AB73" i="17"/>
  <c r="AA73" i="17"/>
  <c r="Z73" i="17"/>
  <c r="X73" i="17"/>
  <c r="AO72" i="17"/>
  <c r="AN72" i="17"/>
  <c r="AM72" i="17"/>
  <c r="AL72" i="17"/>
  <c r="AK72" i="17"/>
  <c r="AJ72" i="17"/>
  <c r="AI72" i="17"/>
  <c r="AH72" i="17"/>
  <c r="AG72" i="17"/>
  <c r="AF72" i="17"/>
  <c r="AE72" i="17"/>
  <c r="AD72" i="17"/>
  <c r="AC72" i="17"/>
  <c r="AB72" i="17"/>
  <c r="AA72" i="17"/>
  <c r="Z72" i="17"/>
  <c r="X72" i="17"/>
  <c r="AO71" i="17"/>
  <c r="AN71" i="17"/>
  <c r="AM71" i="17"/>
  <c r="AL71" i="17"/>
  <c r="AK71" i="17"/>
  <c r="AJ71" i="17"/>
  <c r="AI71" i="17"/>
  <c r="AH71" i="17"/>
  <c r="AG71" i="17"/>
  <c r="AF71" i="17"/>
  <c r="AE71" i="17"/>
  <c r="AD71" i="17"/>
  <c r="AC71" i="17"/>
  <c r="AB71" i="17"/>
  <c r="AA71" i="17"/>
  <c r="Z71" i="17"/>
  <c r="X71" i="17"/>
  <c r="AO70" i="17"/>
  <c r="AN70" i="17"/>
  <c r="AM70" i="17"/>
  <c r="AL70" i="17"/>
  <c r="AK70" i="17"/>
  <c r="AJ70" i="17"/>
  <c r="AI70" i="17"/>
  <c r="AH70" i="17"/>
  <c r="AG70" i="17"/>
  <c r="AF70" i="17"/>
  <c r="AE70" i="17"/>
  <c r="AD70" i="17"/>
  <c r="AC70" i="17"/>
  <c r="AB70" i="17"/>
  <c r="AA70" i="17"/>
  <c r="Z70" i="17"/>
  <c r="X70" i="17"/>
  <c r="AO69" i="17"/>
  <c r="AN69" i="17"/>
  <c r="AM69" i="17"/>
  <c r="AL69" i="17"/>
  <c r="AK69" i="17"/>
  <c r="AJ69" i="17"/>
  <c r="AI69" i="17"/>
  <c r="AH69" i="17"/>
  <c r="AG69" i="17"/>
  <c r="AF69" i="17"/>
  <c r="AE69" i="17"/>
  <c r="AD69" i="17"/>
  <c r="AC69" i="17"/>
  <c r="AB69" i="17"/>
  <c r="AA69" i="17"/>
  <c r="Z69" i="17"/>
  <c r="X69" i="17"/>
  <c r="AO68" i="17"/>
  <c r="AN68" i="17"/>
  <c r="AM68" i="17"/>
  <c r="AL68" i="17"/>
  <c r="AK68" i="17"/>
  <c r="AJ68" i="17"/>
  <c r="AI68" i="17"/>
  <c r="AH68" i="17"/>
  <c r="AG68" i="17"/>
  <c r="AF68" i="17"/>
  <c r="AE68" i="17"/>
  <c r="AD68" i="17"/>
  <c r="AC68" i="17"/>
  <c r="AB68" i="17"/>
  <c r="AA68" i="17"/>
  <c r="Z68" i="17"/>
  <c r="X68" i="17"/>
  <c r="AO67" i="17"/>
  <c r="AN67" i="17"/>
  <c r="AM67" i="17"/>
  <c r="AL67" i="17"/>
  <c r="AK67" i="17"/>
  <c r="AJ67" i="17"/>
  <c r="AI67" i="17"/>
  <c r="AH67" i="17"/>
  <c r="AG67" i="17"/>
  <c r="AF67" i="17"/>
  <c r="AE67" i="17"/>
  <c r="AD67" i="17"/>
  <c r="AC67" i="17"/>
  <c r="AB67" i="17"/>
  <c r="AA67" i="17"/>
  <c r="Z67" i="17"/>
  <c r="X67" i="17"/>
  <c r="AO66" i="17"/>
  <c r="AN66" i="17"/>
  <c r="AM66" i="17"/>
  <c r="AL66" i="17"/>
  <c r="AK66" i="17"/>
  <c r="AJ66" i="17"/>
  <c r="AI66" i="17"/>
  <c r="AH66" i="17"/>
  <c r="AG66" i="17"/>
  <c r="AF66" i="17"/>
  <c r="AE66" i="17"/>
  <c r="AD66" i="17"/>
  <c r="AC66" i="17"/>
  <c r="AB66" i="17"/>
  <c r="AA66" i="17"/>
  <c r="Z66" i="17"/>
  <c r="X66" i="17"/>
  <c r="AO65" i="17"/>
  <c r="AN65" i="17"/>
  <c r="AM65" i="17"/>
  <c r="AL65" i="17"/>
  <c r="AK65" i="17"/>
  <c r="AJ65" i="17"/>
  <c r="AI65" i="17"/>
  <c r="AH65" i="17"/>
  <c r="AG65" i="17"/>
  <c r="AF65" i="17"/>
  <c r="AE65" i="17"/>
  <c r="AD65" i="17"/>
  <c r="AC65" i="17"/>
  <c r="AB65" i="17"/>
  <c r="AA65" i="17"/>
  <c r="Z65" i="17"/>
  <c r="X65" i="17"/>
  <c r="AO64" i="17"/>
  <c r="AN64" i="17"/>
  <c r="AM64" i="17"/>
  <c r="AL64" i="17"/>
  <c r="AK64" i="17"/>
  <c r="AJ64" i="17"/>
  <c r="AI64" i="17"/>
  <c r="AH64" i="17"/>
  <c r="AG64" i="17"/>
  <c r="AF64" i="17"/>
  <c r="AE64" i="17"/>
  <c r="AE75" i="17" s="1"/>
  <c r="AD64" i="17"/>
  <c r="AC64" i="17"/>
  <c r="AB64" i="17"/>
  <c r="AA64" i="17"/>
  <c r="Z64" i="17"/>
  <c r="X64" i="17"/>
  <c r="AO63" i="17"/>
  <c r="AN63" i="17"/>
  <c r="AM63" i="17"/>
  <c r="AL63" i="17"/>
  <c r="AK63" i="17"/>
  <c r="AJ63" i="17"/>
  <c r="AI63" i="17"/>
  <c r="AH63" i="17"/>
  <c r="AH75" i="17" s="1"/>
  <c r="AG63" i="17"/>
  <c r="AG75" i="17" s="1"/>
  <c r="AF63" i="17"/>
  <c r="AF75" i="17" s="1"/>
  <c r="AE63" i="17"/>
  <c r="AD63" i="17"/>
  <c r="AC63" i="17"/>
  <c r="AB63" i="17"/>
  <c r="AA63" i="17"/>
  <c r="Z63" i="17"/>
  <c r="X63" i="17"/>
  <c r="AO62" i="17"/>
  <c r="AN62" i="17"/>
  <c r="AM62" i="17"/>
  <c r="AL62" i="17"/>
  <c r="AK62" i="17"/>
  <c r="AK75" i="17" s="1"/>
  <c r="AJ62" i="17"/>
  <c r="AI62" i="17"/>
  <c r="AH62" i="17"/>
  <c r="AG62" i="17"/>
  <c r="AF62" i="17"/>
  <c r="AE62" i="17"/>
  <c r="AD62" i="17"/>
  <c r="AC62" i="17"/>
  <c r="AB62" i="17"/>
  <c r="AA62" i="17"/>
  <c r="Z62" i="17"/>
  <c r="X62" i="17"/>
  <c r="AO61" i="17"/>
  <c r="AN61" i="17"/>
  <c r="AM61" i="17"/>
  <c r="AM75" i="17" s="1"/>
  <c r="AL61" i="17"/>
  <c r="AK61" i="17"/>
  <c r="AJ61" i="17"/>
  <c r="AI61" i="17"/>
  <c r="AH61" i="17"/>
  <c r="AG61" i="17"/>
  <c r="AF61" i="17"/>
  <c r="AE61" i="17"/>
  <c r="AD61" i="17"/>
  <c r="AC61" i="17"/>
  <c r="AB61" i="17"/>
  <c r="AA61" i="17"/>
  <c r="Z61" i="17"/>
  <c r="X61" i="17"/>
  <c r="AO60" i="17"/>
  <c r="AO75" i="17" s="1"/>
  <c r="AN60" i="17"/>
  <c r="AM60" i="17"/>
  <c r="AL60" i="17"/>
  <c r="AL75" i="17" s="1"/>
  <c r="AK60" i="17"/>
  <c r="AJ60" i="17"/>
  <c r="AI60" i="17"/>
  <c r="AH60" i="17"/>
  <c r="AG60" i="17"/>
  <c r="AF60" i="17"/>
  <c r="AE60" i="17"/>
  <c r="AD60" i="17"/>
  <c r="AC60" i="17"/>
  <c r="AB60" i="17"/>
  <c r="AA60" i="17"/>
  <c r="Z60" i="17"/>
  <c r="X55" i="17"/>
  <c r="AO54" i="17"/>
  <c r="AN54" i="17"/>
  <c r="AM54" i="17"/>
  <c r="AK54" i="17"/>
  <c r="AJ54" i="17"/>
  <c r="AI54" i="17"/>
  <c r="AH54" i="17"/>
  <c r="AG54" i="17"/>
  <c r="AF54" i="17"/>
  <c r="AE54" i="17"/>
  <c r="AD54" i="17"/>
  <c r="AC54" i="17"/>
  <c r="AB54" i="17"/>
  <c r="AA54" i="17"/>
  <c r="Z54" i="17"/>
  <c r="X54" i="17"/>
  <c r="F54" i="17"/>
  <c r="AL54" i="17" s="1"/>
  <c r="X53" i="17"/>
  <c r="F53" i="17"/>
  <c r="AL53" i="17" s="1"/>
  <c r="AO52" i="17"/>
  <c r="AL52" i="17"/>
  <c r="AK52" i="17"/>
  <c r="AJ52" i="17"/>
  <c r="AI52" i="17"/>
  <c r="X52" i="17"/>
  <c r="F52" i="17"/>
  <c r="AB52" i="17" s="1"/>
  <c r="AO51" i="17"/>
  <c r="AN51" i="17"/>
  <c r="AM51" i="17"/>
  <c r="AK51" i="17"/>
  <c r="AI51" i="17"/>
  <c r="AH51" i="17"/>
  <c r="AG51" i="17"/>
  <c r="AF51" i="17"/>
  <c r="AE51" i="17"/>
  <c r="AD51" i="17"/>
  <c r="AC51" i="17"/>
  <c r="AB51" i="17"/>
  <c r="AA51" i="17"/>
  <c r="Z51" i="17"/>
  <c r="X51" i="17"/>
  <c r="F51" i="17"/>
  <c r="AL51" i="17" s="1"/>
  <c r="AK50" i="17"/>
  <c r="AJ50" i="17"/>
  <c r="AI50" i="17"/>
  <c r="AF50" i="17"/>
  <c r="AE50" i="17"/>
  <c r="AD50" i="17"/>
  <c r="AC50" i="17"/>
  <c r="X50" i="17"/>
  <c r="F50" i="17"/>
  <c r="AB50" i="17" s="1"/>
  <c r="AO49" i="17"/>
  <c r="AN49" i="17"/>
  <c r="AM49" i="17"/>
  <c r="AK49" i="17"/>
  <c r="AJ49" i="17"/>
  <c r="AI49" i="17"/>
  <c r="AH49" i="17"/>
  <c r="AG49" i="17"/>
  <c r="AC49" i="17"/>
  <c r="AB49" i="17"/>
  <c r="AA49" i="17"/>
  <c r="Z49" i="17"/>
  <c r="X49" i="17"/>
  <c r="F49" i="17"/>
  <c r="AF49" i="17" s="1"/>
  <c r="X48" i="17"/>
  <c r="F48" i="17"/>
  <c r="AK48" i="17" s="1"/>
  <c r="AO47" i="17"/>
  <c r="AN47" i="17"/>
  <c r="AM47" i="17"/>
  <c r="AK47" i="17"/>
  <c r="AJ47" i="17"/>
  <c r="AI47" i="17"/>
  <c r="AH47" i="17"/>
  <c r="AG47" i="17"/>
  <c r="AF47" i="17"/>
  <c r="AE47" i="17"/>
  <c r="AD47" i="17"/>
  <c r="AC47" i="17"/>
  <c r="AB47" i="17"/>
  <c r="AA47" i="17"/>
  <c r="Z47" i="17"/>
  <c r="X47" i="17"/>
  <c r="F47" i="17"/>
  <c r="AL47" i="17" s="1"/>
  <c r="X46" i="17"/>
  <c r="F46" i="17"/>
  <c r="AG46" i="17" s="1"/>
  <c r="AO45" i="17"/>
  <c r="AL45" i="17"/>
  <c r="AK45" i="17"/>
  <c r="AJ45" i="17"/>
  <c r="AB45" i="17"/>
  <c r="X45" i="17"/>
  <c r="F45" i="17"/>
  <c r="AO39" i="17"/>
  <c r="AN39" i="17"/>
  <c r="AL39" i="17"/>
  <c r="AK39" i="17"/>
  <c r="AJ39" i="17"/>
  <c r="AI39" i="17"/>
  <c r="AH39" i="17"/>
  <c r="AG39" i="17"/>
  <c r="AF39" i="17"/>
  <c r="AE39" i="17"/>
  <c r="AD39" i="17"/>
  <c r="AC39" i="17"/>
  <c r="AB39" i="17"/>
  <c r="AA39" i="17"/>
  <c r="Z39" i="17"/>
  <c r="F39" i="17"/>
  <c r="AM39" i="17" s="1"/>
  <c r="F38" i="17"/>
  <c r="AM38" i="17" s="1"/>
  <c r="AO37" i="17"/>
  <c r="AN37" i="17"/>
  <c r="AL37" i="17"/>
  <c r="AK37" i="17"/>
  <c r="AJ37" i="17"/>
  <c r="AI37" i="17"/>
  <c r="AH37" i="17"/>
  <c r="AF37" i="17"/>
  <c r="AD37" i="17"/>
  <c r="AC37" i="17"/>
  <c r="AB37" i="17"/>
  <c r="AA37" i="17"/>
  <c r="Z37" i="17"/>
  <c r="F37" i="17"/>
  <c r="AG37" i="17" s="1"/>
  <c r="AN36" i="17"/>
  <c r="AM36" i="17"/>
  <c r="F36" i="17"/>
  <c r="AO35" i="17"/>
  <c r="AN35" i="17"/>
  <c r="AL35" i="17"/>
  <c r="AJ35" i="17"/>
  <c r="AI35" i="17"/>
  <c r="AH35" i="17"/>
  <c r="AG35" i="17"/>
  <c r="AF35" i="17"/>
  <c r="AD35" i="17"/>
  <c r="AC35" i="17"/>
  <c r="AB35" i="17"/>
  <c r="AA35" i="17"/>
  <c r="Z35" i="17"/>
  <c r="F35" i="17"/>
  <c r="AM35" i="17" s="1"/>
  <c r="AL34" i="17"/>
  <c r="AK34" i="17"/>
  <c r="AJ34" i="17"/>
  <c r="AI34" i="17"/>
  <c r="AG34" i="17"/>
  <c r="AF34" i="17"/>
  <c r="AE34" i="17"/>
  <c r="AD34" i="17"/>
  <c r="AC34" i="17"/>
  <c r="F34" i="17"/>
  <c r="AB34" i="17" s="1"/>
  <c r="F33" i="17"/>
  <c r="AO33" i="17" s="1"/>
  <c r="AO32" i="17"/>
  <c r="AL32" i="17"/>
  <c r="AK32" i="17"/>
  <c r="AJ32" i="17"/>
  <c r="AI32" i="17"/>
  <c r="AD32" i="17"/>
  <c r="AC32" i="17"/>
  <c r="AB32" i="17"/>
  <c r="AA32" i="17"/>
  <c r="F32" i="17"/>
  <c r="AH32" i="17" s="1"/>
  <c r="AO31" i="17"/>
  <c r="AN31" i="17"/>
  <c r="AM31" i="17"/>
  <c r="AL31" i="17"/>
  <c r="F31" i="17"/>
  <c r="X25" i="17"/>
  <c r="X24" i="17"/>
  <c r="F24" i="17"/>
  <c r="X23" i="17"/>
  <c r="X22" i="17"/>
  <c r="X21" i="17"/>
  <c r="F21" i="17"/>
  <c r="AN21" i="17" s="1"/>
  <c r="AL20" i="17"/>
  <c r="AK20" i="17"/>
  <c r="AJ20" i="17"/>
  <c r="AI20" i="17"/>
  <c r="AH20" i="17"/>
  <c r="AF20" i="17"/>
  <c r="AE20" i="17"/>
  <c r="AD20" i="17"/>
  <c r="AC20" i="17"/>
  <c r="AB20" i="17"/>
  <c r="X20" i="17"/>
  <c r="F20" i="17"/>
  <c r="AO20" i="17" s="1"/>
  <c r="X19" i="17"/>
  <c r="AO18" i="17"/>
  <c r="AN18" i="17"/>
  <c r="AM18" i="17"/>
  <c r="AK18" i="17"/>
  <c r="AJ18" i="17"/>
  <c r="AI18" i="17"/>
  <c r="AH18" i="17"/>
  <c r="AG18" i="17"/>
  <c r="AC18" i="17"/>
  <c r="AB18" i="17"/>
  <c r="AA18" i="17"/>
  <c r="Z18" i="17"/>
  <c r="X18" i="17"/>
  <c r="F18" i="17"/>
  <c r="AF18" i="17" s="1"/>
  <c r="AN17" i="17"/>
  <c r="X17" i="17"/>
  <c r="F17" i="17"/>
  <c r="AD17" i="17" s="1"/>
  <c r="AO16" i="17"/>
  <c r="AN16" i="17"/>
  <c r="AM16" i="17"/>
  <c r="AK16" i="17"/>
  <c r="AJ16" i="17"/>
  <c r="AI16" i="17"/>
  <c r="AH16" i="17"/>
  <c r="AG16" i="17"/>
  <c r="AF16" i="17"/>
  <c r="AE16" i="17"/>
  <c r="AD16" i="17"/>
  <c r="AC16" i="17"/>
  <c r="AB16" i="17"/>
  <c r="AA16" i="17"/>
  <c r="Z16" i="17"/>
  <c r="X16" i="17"/>
  <c r="F16" i="17"/>
  <c r="AL16" i="17" s="1"/>
  <c r="AN15" i="17"/>
  <c r="X15" i="17"/>
  <c r="F15" i="17"/>
  <c r="AF15" i="17" s="1"/>
  <c r="AO14" i="17"/>
  <c r="AL14" i="17"/>
  <c r="AK14" i="17"/>
  <c r="AJ14" i="17"/>
  <c r="X14" i="17"/>
  <c r="F14" i="17"/>
  <c r="AO13" i="17"/>
  <c r="AN13" i="17"/>
  <c r="AM13" i="17"/>
  <c r="AK13" i="17"/>
  <c r="AI13" i="17"/>
  <c r="AH13" i="17"/>
  <c r="AG13" i="17"/>
  <c r="AF13" i="17"/>
  <c r="AE13" i="17"/>
  <c r="AD13" i="17"/>
  <c r="AC13" i="17"/>
  <c r="AB13" i="17"/>
  <c r="AA13" i="17"/>
  <c r="Z13" i="17"/>
  <c r="X13" i="17"/>
  <c r="F13" i="17"/>
  <c r="AL13" i="17" s="1"/>
  <c r="AL12" i="17"/>
  <c r="AK12" i="17"/>
  <c r="AJ12" i="17"/>
  <c r="AI12" i="17"/>
  <c r="AF12" i="17"/>
  <c r="X12" i="17"/>
  <c r="F12" i="17"/>
  <c r="AO11" i="17"/>
  <c r="AN11" i="17"/>
  <c r="AM11" i="17"/>
  <c r="AK11" i="17"/>
  <c r="AJ11" i="17"/>
  <c r="AI11" i="17"/>
  <c r="AH11" i="17"/>
  <c r="AG11" i="17"/>
  <c r="AC11" i="17"/>
  <c r="AB11" i="17"/>
  <c r="AA11" i="17"/>
  <c r="Z11" i="17"/>
  <c r="X11" i="17"/>
  <c r="F11" i="17"/>
  <c r="AF11" i="17" s="1"/>
  <c r="AN10" i="17"/>
  <c r="AM10" i="17"/>
  <c r="AL10" i="17"/>
  <c r="AK10" i="17"/>
  <c r="AF10" i="17"/>
  <c r="AE10" i="17"/>
  <c r="AD10" i="17"/>
  <c r="AC10" i="17"/>
  <c r="AA10" i="17"/>
  <c r="X10" i="17"/>
  <c r="F10" i="17"/>
  <c r="E1" i="17"/>
  <c r="G120" i="16"/>
  <c r="G119" i="16"/>
  <c r="G100" i="16"/>
  <c r="AY98" i="16"/>
  <c r="AX98" i="16"/>
  <c r="AW98" i="16"/>
  <c r="AV98" i="16"/>
  <c r="AU98" i="16"/>
  <c r="AT98" i="16"/>
  <c r="AS98" i="16"/>
  <c r="AR98" i="16"/>
  <c r="AQ98" i="16"/>
  <c r="AP98" i="16"/>
  <c r="AO98" i="16"/>
  <c r="AN98" i="16"/>
  <c r="AM98" i="16"/>
  <c r="AL98" i="16"/>
  <c r="AK98" i="16"/>
  <c r="AJ98" i="16"/>
  <c r="AH98" i="16"/>
  <c r="K98" i="16"/>
  <c r="L98" i="16" s="1"/>
  <c r="M98" i="16" s="1"/>
  <c r="N98" i="16" s="1"/>
  <c r="O98" i="16" s="1"/>
  <c r="P98" i="16" s="1"/>
  <c r="AY97" i="16"/>
  <c r="AX97" i="16"/>
  <c r="AW97" i="16"/>
  <c r="AV97" i="16"/>
  <c r="AU97" i="16"/>
  <c r="AT97" i="16"/>
  <c r="AS97" i="16"/>
  <c r="AR97" i="16"/>
  <c r="AQ97" i="16"/>
  <c r="AP97" i="16"/>
  <c r="AO97" i="16"/>
  <c r="AN97" i="16"/>
  <c r="AM97" i="16"/>
  <c r="AL97" i="16"/>
  <c r="AK97" i="16"/>
  <c r="AJ97" i="16"/>
  <c r="AH97" i="16"/>
  <c r="M97" i="16"/>
  <c r="N97" i="16" s="1"/>
  <c r="O97" i="16" s="1"/>
  <c r="P97" i="16" s="1"/>
  <c r="L97" i="16"/>
  <c r="K97" i="16"/>
  <c r="AY96" i="16"/>
  <c r="AX96" i="16"/>
  <c r="AW96" i="16"/>
  <c r="AV96" i="16"/>
  <c r="AU96" i="16"/>
  <c r="AT96" i="16"/>
  <c r="AS96" i="16"/>
  <c r="AR96" i="16"/>
  <c r="AQ96" i="16"/>
  <c r="AP96" i="16"/>
  <c r="AO96" i="16"/>
  <c r="AN96" i="16"/>
  <c r="AM96" i="16"/>
  <c r="AL96" i="16"/>
  <c r="AK96" i="16"/>
  <c r="AJ96" i="16"/>
  <c r="AH96" i="16"/>
  <c r="K96" i="16"/>
  <c r="L96" i="16" s="1"/>
  <c r="M96" i="16" s="1"/>
  <c r="N96" i="16" s="1"/>
  <c r="O96" i="16" s="1"/>
  <c r="P96" i="16" s="1"/>
  <c r="AY95" i="16"/>
  <c r="AX95" i="16"/>
  <c r="AW95" i="16"/>
  <c r="AV95" i="16"/>
  <c r="AU95" i="16"/>
  <c r="AT95" i="16"/>
  <c r="AS95" i="16"/>
  <c r="AR95" i="16"/>
  <c r="AQ95" i="16"/>
  <c r="AP95" i="16"/>
  <c r="AO95" i="16"/>
  <c r="AN95" i="16"/>
  <c r="AM95" i="16"/>
  <c r="AL95" i="16"/>
  <c r="AK95" i="16"/>
  <c r="AJ95" i="16"/>
  <c r="AH95" i="16"/>
  <c r="K95" i="16"/>
  <c r="L95" i="16" s="1"/>
  <c r="M95" i="16" s="1"/>
  <c r="N95" i="16" s="1"/>
  <c r="O95" i="16" s="1"/>
  <c r="P95" i="16" s="1"/>
  <c r="G90" i="16"/>
  <c r="AY88" i="16"/>
  <c r="AX88" i="16"/>
  <c r="AW88" i="16"/>
  <c r="AV88" i="16"/>
  <c r="AU88" i="16"/>
  <c r="AT88" i="16"/>
  <c r="AS88" i="16"/>
  <c r="AR88" i="16"/>
  <c r="AQ88" i="16"/>
  <c r="AP88" i="16"/>
  <c r="AO88" i="16"/>
  <c r="AN88" i="16"/>
  <c r="AM88" i="16"/>
  <c r="AL88" i="16"/>
  <c r="AK88" i="16"/>
  <c r="AJ88" i="16"/>
  <c r="AH88" i="16"/>
  <c r="L88" i="16"/>
  <c r="M88" i="16" s="1"/>
  <c r="N88" i="16" s="1"/>
  <c r="O88" i="16" s="1"/>
  <c r="P88" i="16" s="1"/>
  <c r="K88" i="16"/>
  <c r="AY87" i="16"/>
  <c r="AX87" i="16"/>
  <c r="AW87" i="16"/>
  <c r="AV87" i="16"/>
  <c r="AU87" i="16"/>
  <c r="AT87" i="16"/>
  <c r="AS87" i="16"/>
  <c r="AR87" i="16"/>
  <c r="AQ87" i="16"/>
  <c r="AP87" i="16"/>
  <c r="AO87" i="16"/>
  <c r="AN87" i="16"/>
  <c r="AM87" i="16"/>
  <c r="AL87" i="16"/>
  <c r="AK87" i="16"/>
  <c r="AJ87" i="16"/>
  <c r="AH87" i="16"/>
  <c r="K87" i="16"/>
  <c r="L87" i="16" s="1"/>
  <c r="M87" i="16" s="1"/>
  <c r="N87" i="16" s="1"/>
  <c r="O87" i="16" s="1"/>
  <c r="P87" i="16" s="1"/>
  <c r="AY86" i="16"/>
  <c r="AX86" i="16"/>
  <c r="AW86" i="16"/>
  <c r="AV86" i="16"/>
  <c r="AU86" i="16"/>
  <c r="AT86" i="16"/>
  <c r="AS86" i="16"/>
  <c r="AR86" i="16"/>
  <c r="AQ86" i="16"/>
  <c r="AP86" i="16"/>
  <c r="AO86" i="16"/>
  <c r="AN86" i="16"/>
  <c r="AM86" i="16"/>
  <c r="AL86" i="16"/>
  <c r="AK86" i="16"/>
  <c r="AJ86" i="16"/>
  <c r="AH86" i="16"/>
  <c r="P86" i="16"/>
  <c r="K86" i="16"/>
  <c r="L86" i="16" s="1"/>
  <c r="M86" i="16" s="1"/>
  <c r="N86" i="16" s="1"/>
  <c r="O86" i="16" s="1"/>
  <c r="AY85" i="16"/>
  <c r="AX85" i="16"/>
  <c r="AW85" i="16"/>
  <c r="AV85" i="16"/>
  <c r="AU85" i="16"/>
  <c r="AT85" i="16"/>
  <c r="AS85" i="16"/>
  <c r="AR85" i="16"/>
  <c r="AQ85" i="16"/>
  <c r="AP85" i="16"/>
  <c r="AO85" i="16"/>
  <c r="AN85" i="16"/>
  <c r="AM85" i="16"/>
  <c r="AL85" i="16"/>
  <c r="AK85" i="16"/>
  <c r="AJ85" i="16"/>
  <c r="AH85" i="16"/>
  <c r="K85" i="16"/>
  <c r="L85" i="16" s="1"/>
  <c r="M85" i="16" s="1"/>
  <c r="N85" i="16" s="1"/>
  <c r="O85" i="16" s="1"/>
  <c r="P85" i="16" s="1"/>
  <c r="AY84" i="16"/>
  <c r="AX84" i="16"/>
  <c r="AW84" i="16"/>
  <c r="AV84" i="16"/>
  <c r="AU84" i="16"/>
  <c r="AT84" i="16"/>
  <c r="AS84" i="16"/>
  <c r="AR84" i="16"/>
  <c r="AQ84" i="16"/>
  <c r="AP84" i="16"/>
  <c r="AO84" i="16"/>
  <c r="AN84" i="16"/>
  <c r="AM84" i="16"/>
  <c r="AL84" i="16"/>
  <c r="AK84" i="16"/>
  <c r="AJ84" i="16"/>
  <c r="AH84" i="16"/>
  <c r="L84" i="16"/>
  <c r="M84" i="16" s="1"/>
  <c r="N84" i="16" s="1"/>
  <c r="O84" i="16" s="1"/>
  <c r="P84" i="16" s="1"/>
  <c r="K84" i="16"/>
  <c r="AY83" i="16"/>
  <c r="AX83" i="16"/>
  <c r="AW83" i="16"/>
  <c r="AV83" i="16"/>
  <c r="AU83" i="16"/>
  <c r="AT83" i="16"/>
  <c r="AS83" i="16"/>
  <c r="AR83" i="16"/>
  <c r="AQ83" i="16"/>
  <c r="AP83" i="16"/>
  <c r="AO83" i="16"/>
  <c r="AN83" i="16"/>
  <c r="AM83" i="16"/>
  <c r="AL83" i="16"/>
  <c r="AK83" i="16"/>
  <c r="AJ83" i="16"/>
  <c r="AH83" i="16"/>
  <c r="P83" i="16"/>
  <c r="O83" i="16"/>
  <c r="L83" i="16"/>
  <c r="M83" i="16" s="1"/>
  <c r="N83" i="16" s="1"/>
  <c r="K83" i="16"/>
  <c r="AY82" i="16"/>
  <c r="AX82" i="16"/>
  <c r="AW82" i="16"/>
  <c r="AV82" i="16"/>
  <c r="AU82" i="16"/>
  <c r="AT82" i="16"/>
  <c r="AS82" i="16"/>
  <c r="AR82" i="16"/>
  <c r="AQ82" i="16"/>
  <c r="AP82" i="16"/>
  <c r="AO82" i="16"/>
  <c r="AN82" i="16"/>
  <c r="AM82" i="16"/>
  <c r="AL82" i="16"/>
  <c r="AK82" i="16"/>
  <c r="AJ82" i="16"/>
  <c r="AH82" i="16"/>
  <c r="K82" i="16"/>
  <c r="L82" i="16" s="1"/>
  <c r="M82" i="16" s="1"/>
  <c r="N82" i="16" s="1"/>
  <c r="O82" i="16" s="1"/>
  <c r="P82" i="16" s="1"/>
  <c r="AY81" i="16"/>
  <c r="AX81" i="16"/>
  <c r="AW81" i="16"/>
  <c r="AV81" i="16"/>
  <c r="AU81" i="16"/>
  <c r="AT81" i="16"/>
  <c r="AS81" i="16"/>
  <c r="AR81" i="16"/>
  <c r="AQ81" i="16"/>
  <c r="AP81" i="16"/>
  <c r="AO81" i="16"/>
  <c r="AN81" i="16"/>
  <c r="AM81" i="16"/>
  <c r="AL81" i="16"/>
  <c r="AK81" i="16"/>
  <c r="AJ81" i="16"/>
  <c r="AH81" i="16"/>
  <c r="K81" i="16"/>
  <c r="L81" i="16" s="1"/>
  <c r="M81" i="16" s="1"/>
  <c r="N81" i="16" s="1"/>
  <c r="O81" i="16" s="1"/>
  <c r="P81" i="16" s="1"/>
  <c r="AY80" i="16"/>
  <c r="AX80" i="16"/>
  <c r="AW80" i="16"/>
  <c r="AV80" i="16"/>
  <c r="AU80" i="16"/>
  <c r="AT80" i="16"/>
  <c r="AS80" i="16"/>
  <c r="AR80" i="16"/>
  <c r="AQ80" i="16"/>
  <c r="AP80" i="16"/>
  <c r="AO80" i="16"/>
  <c r="AN80" i="16"/>
  <c r="AM80" i="16"/>
  <c r="AL80" i="16"/>
  <c r="AK80" i="16"/>
  <c r="AJ80" i="16"/>
  <c r="AH80" i="16"/>
  <c r="K80" i="16"/>
  <c r="L80" i="16" s="1"/>
  <c r="M80" i="16" s="1"/>
  <c r="N80" i="16" s="1"/>
  <c r="O80" i="16" s="1"/>
  <c r="P80" i="16" s="1"/>
  <c r="G75" i="16"/>
  <c r="AY73" i="16"/>
  <c r="AX73" i="16"/>
  <c r="AW73" i="16"/>
  <c r="AV73" i="16"/>
  <c r="AU73" i="16"/>
  <c r="AT73" i="16"/>
  <c r="AS73" i="16"/>
  <c r="AR73" i="16"/>
  <c r="AQ73" i="16"/>
  <c r="AP73" i="16"/>
  <c r="AO73" i="16"/>
  <c r="AN73" i="16"/>
  <c r="AM73" i="16"/>
  <c r="AL73" i="16"/>
  <c r="AK73" i="16"/>
  <c r="AJ73" i="16"/>
  <c r="AH73" i="16"/>
  <c r="K73" i="16"/>
  <c r="L73" i="16" s="1"/>
  <c r="M73" i="16" s="1"/>
  <c r="N73" i="16" s="1"/>
  <c r="O73" i="16" s="1"/>
  <c r="P73" i="16" s="1"/>
  <c r="AY72" i="16"/>
  <c r="AX72" i="16"/>
  <c r="AW72" i="16"/>
  <c r="AV72" i="16"/>
  <c r="AU72" i="16"/>
  <c r="AT72" i="16"/>
  <c r="AS72" i="16"/>
  <c r="AR72" i="16"/>
  <c r="AQ72" i="16"/>
  <c r="AP72" i="16"/>
  <c r="AO72" i="16"/>
  <c r="AN72" i="16"/>
  <c r="AM72" i="16"/>
  <c r="AL72" i="16"/>
  <c r="AK72" i="16"/>
  <c r="AJ72" i="16"/>
  <c r="AH72" i="16"/>
  <c r="K72" i="16"/>
  <c r="L72" i="16" s="1"/>
  <c r="M72" i="16" s="1"/>
  <c r="N72" i="16" s="1"/>
  <c r="O72" i="16" s="1"/>
  <c r="P72" i="16" s="1"/>
  <c r="AY71" i="16"/>
  <c r="AX71" i="16"/>
  <c r="AW71" i="16"/>
  <c r="AV71" i="16"/>
  <c r="AU71" i="16"/>
  <c r="AT71" i="16"/>
  <c r="AS71" i="16"/>
  <c r="AR71" i="16"/>
  <c r="AQ71" i="16"/>
  <c r="AP71" i="16"/>
  <c r="AO71" i="16"/>
  <c r="AN71" i="16"/>
  <c r="AM71" i="16"/>
  <c r="AL71" i="16"/>
  <c r="AK71" i="16"/>
  <c r="AJ71" i="16"/>
  <c r="AH71" i="16"/>
  <c r="K71" i="16"/>
  <c r="L71" i="16" s="1"/>
  <c r="M71" i="16" s="1"/>
  <c r="N71" i="16" s="1"/>
  <c r="O71" i="16" s="1"/>
  <c r="P71" i="16" s="1"/>
  <c r="AY70" i="16"/>
  <c r="AX70" i="16"/>
  <c r="AW70" i="16"/>
  <c r="AV70" i="16"/>
  <c r="AU70" i="16"/>
  <c r="AT70" i="16"/>
  <c r="AS70" i="16"/>
  <c r="AR70" i="16"/>
  <c r="AQ70" i="16"/>
  <c r="AP70" i="16"/>
  <c r="AO70" i="16"/>
  <c r="AN70" i="16"/>
  <c r="AM70" i="16"/>
  <c r="AL70" i="16"/>
  <c r="AK70" i="16"/>
  <c r="AJ70" i="16"/>
  <c r="AH70" i="16"/>
  <c r="K70" i="16"/>
  <c r="L70" i="16" s="1"/>
  <c r="M70" i="16" s="1"/>
  <c r="N70" i="16" s="1"/>
  <c r="O70" i="16" s="1"/>
  <c r="P70" i="16" s="1"/>
  <c r="AY69" i="16"/>
  <c r="AX69" i="16"/>
  <c r="AW69" i="16"/>
  <c r="AV69" i="16"/>
  <c r="AU69" i="16"/>
  <c r="AT69" i="16"/>
  <c r="AS69" i="16"/>
  <c r="AR69" i="16"/>
  <c r="AQ69" i="16"/>
  <c r="AP69" i="16"/>
  <c r="AO69" i="16"/>
  <c r="AN69" i="16"/>
  <c r="AM69" i="16"/>
  <c r="AL69" i="16"/>
  <c r="AK69" i="16"/>
  <c r="AJ69" i="16"/>
  <c r="AH69" i="16"/>
  <c r="K69" i="16"/>
  <c r="L69" i="16" s="1"/>
  <c r="M69" i="16" s="1"/>
  <c r="N69" i="16" s="1"/>
  <c r="O69" i="16" s="1"/>
  <c r="P69" i="16" s="1"/>
  <c r="AY68" i="16"/>
  <c r="AX68" i="16"/>
  <c r="AW68" i="16"/>
  <c r="AV68" i="16"/>
  <c r="AU68" i="16"/>
  <c r="AT68" i="16"/>
  <c r="AS68" i="16"/>
  <c r="AR68" i="16"/>
  <c r="AQ68" i="16"/>
  <c r="AP68" i="16"/>
  <c r="AO68" i="16"/>
  <c r="AN68" i="16"/>
  <c r="AM68" i="16"/>
  <c r="AL68" i="16"/>
  <c r="AK68" i="16"/>
  <c r="AJ68" i="16"/>
  <c r="AH68" i="16"/>
  <c r="M68" i="16"/>
  <c r="N68" i="16" s="1"/>
  <c r="O68" i="16" s="1"/>
  <c r="P68" i="16" s="1"/>
  <c r="L68" i="16"/>
  <c r="K68" i="16"/>
  <c r="AY67" i="16"/>
  <c r="AX67" i="16"/>
  <c r="AW67" i="16"/>
  <c r="AV67" i="16"/>
  <c r="AU67" i="16"/>
  <c r="AT67" i="16"/>
  <c r="AS67" i="16"/>
  <c r="AR67" i="16"/>
  <c r="AQ67" i="16"/>
  <c r="AP67" i="16"/>
  <c r="AO67" i="16"/>
  <c r="AN67" i="16"/>
  <c r="AM67" i="16"/>
  <c r="AL67" i="16"/>
  <c r="AK67" i="16"/>
  <c r="AJ67" i="16"/>
  <c r="AH67" i="16"/>
  <c r="K67" i="16"/>
  <c r="L67" i="16" s="1"/>
  <c r="M67" i="16" s="1"/>
  <c r="N67" i="16" s="1"/>
  <c r="O67" i="16" s="1"/>
  <c r="P67" i="16" s="1"/>
  <c r="G62" i="16"/>
  <c r="AY60" i="16"/>
  <c r="AX60" i="16"/>
  <c r="AW60" i="16"/>
  <c r="AV60" i="16"/>
  <c r="AU60" i="16"/>
  <c r="AT60" i="16"/>
  <c r="AS60" i="16"/>
  <c r="AR60" i="16"/>
  <c r="AQ60" i="16"/>
  <c r="AP60" i="16"/>
  <c r="AO60" i="16"/>
  <c r="AN60" i="16"/>
  <c r="AM60" i="16"/>
  <c r="AL60" i="16"/>
  <c r="AK60" i="16"/>
  <c r="AJ60" i="16"/>
  <c r="AH60" i="16"/>
  <c r="K60" i="16"/>
  <c r="L60" i="16" s="1"/>
  <c r="M60" i="16" s="1"/>
  <c r="N60" i="16" s="1"/>
  <c r="O60" i="16" s="1"/>
  <c r="P60" i="16" s="1"/>
  <c r="AY59" i="16"/>
  <c r="AX59" i="16"/>
  <c r="AW59" i="16"/>
  <c r="AV59" i="16"/>
  <c r="AU59" i="16"/>
  <c r="AT59" i="16"/>
  <c r="AS59" i="16"/>
  <c r="AR59" i="16"/>
  <c r="AQ59" i="16"/>
  <c r="AP59" i="16"/>
  <c r="AO59" i="16"/>
  <c r="AN59" i="16"/>
  <c r="AM59" i="16"/>
  <c r="AL59" i="16"/>
  <c r="AK59" i="16"/>
  <c r="AJ59" i="16"/>
  <c r="AH59" i="16"/>
  <c r="M59" i="16"/>
  <c r="N59" i="16" s="1"/>
  <c r="O59" i="16" s="1"/>
  <c r="P59" i="16" s="1"/>
  <c r="L59" i="16"/>
  <c r="K59" i="16"/>
  <c r="AY58" i="16"/>
  <c r="AX58" i="16"/>
  <c r="AW58" i="16"/>
  <c r="AV58" i="16"/>
  <c r="AU58" i="16"/>
  <c r="AT58" i="16"/>
  <c r="AS58" i="16"/>
  <c r="AR58" i="16"/>
  <c r="AQ58" i="16"/>
  <c r="AP58" i="16"/>
  <c r="AO58" i="16"/>
  <c r="AN58" i="16"/>
  <c r="AM58" i="16"/>
  <c r="AL58" i="16"/>
  <c r="AK58" i="16"/>
  <c r="AJ58" i="16"/>
  <c r="AH58" i="16"/>
  <c r="K58" i="16"/>
  <c r="L58" i="16" s="1"/>
  <c r="M58" i="16" s="1"/>
  <c r="N58" i="16" s="1"/>
  <c r="O58" i="16" s="1"/>
  <c r="P58" i="16" s="1"/>
  <c r="AY57" i="16"/>
  <c r="AX57" i="16"/>
  <c r="AW57" i="16"/>
  <c r="AV57" i="16"/>
  <c r="AU57" i="16"/>
  <c r="AT57" i="16"/>
  <c r="AS57" i="16"/>
  <c r="AR57" i="16"/>
  <c r="AQ57" i="16"/>
  <c r="AP57" i="16"/>
  <c r="AO57" i="16"/>
  <c r="AN57" i="16"/>
  <c r="AM57" i="16"/>
  <c r="AL57" i="16"/>
  <c r="AK57" i="16"/>
  <c r="AJ57" i="16"/>
  <c r="AH57" i="16"/>
  <c r="K57" i="16"/>
  <c r="L57" i="16" s="1"/>
  <c r="M57" i="16" s="1"/>
  <c r="N57" i="16" s="1"/>
  <c r="O57" i="16" s="1"/>
  <c r="P57" i="16" s="1"/>
  <c r="AY56" i="16"/>
  <c r="AX56" i="16"/>
  <c r="AW56" i="16"/>
  <c r="AV56" i="16"/>
  <c r="AU56" i="16"/>
  <c r="AT56" i="16"/>
  <c r="AS56" i="16"/>
  <c r="AR56" i="16"/>
  <c r="AQ56" i="16"/>
  <c r="AP56" i="16"/>
  <c r="AO56" i="16"/>
  <c r="AN56" i="16"/>
  <c r="AM56" i="16"/>
  <c r="AL56" i="16"/>
  <c r="AK56" i="16"/>
  <c r="AJ56" i="16"/>
  <c r="AH56" i="16"/>
  <c r="M56" i="16"/>
  <c r="N56" i="16" s="1"/>
  <c r="O56" i="16" s="1"/>
  <c r="P56" i="16" s="1"/>
  <c r="L56" i="16"/>
  <c r="K56" i="16"/>
  <c r="AY55" i="16"/>
  <c r="AX55" i="16"/>
  <c r="AW55" i="16"/>
  <c r="AV55" i="16"/>
  <c r="AU55" i="16"/>
  <c r="AT55" i="16"/>
  <c r="AS55" i="16"/>
  <c r="AR55" i="16"/>
  <c r="AQ55" i="16"/>
  <c r="AP55" i="16"/>
  <c r="AO55" i="16"/>
  <c r="AN55" i="16"/>
  <c r="AM55" i="16"/>
  <c r="AL55" i="16"/>
  <c r="AK55" i="16"/>
  <c r="AJ55" i="16"/>
  <c r="AH55" i="16"/>
  <c r="K55" i="16"/>
  <c r="L55" i="16" s="1"/>
  <c r="M55" i="16" s="1"/>
  <c r="N55" i="16" s="1"/>
  <c r="O55" i="16" s="1"/>
  <c r="P55" i="16" s="1"/>
  <c r="AY54" i="16"/>
  <c r="AX54" i="16"/>
  <c r="AW54" i="16"/>
  <c r="AV54" i="16"/>
  <c r="AU54" i="16"/>
  <c r="AT54" i="16"/>
  <c r="AS54" i="16"/>
  <c r="AR54" i="16"/>
  <c r="AQ54" i="16"/>
  <c r="AP54" i="16"/>
  <c r="AO54" i="16"/>
  <c r="AN54" i="16"/>
  <c r="AM54" i="16"/>
  <c r="AL54" i="16"/>
  <c r="AK54" i="16"/>
  <c r="AJ54" i="16"/>
  <c r="AH54" i="16"/>
  <c r="K54" i="16"/>
  <c r="L54" i="16" s="1"/>
  <c r="M54" i="16" s="1"/>
  <c r="N54" i="16" s="1"/>
  <c r="O54" i="16" s="1"/>
  <c r="P54" i="16" s="1"/>
  <c r="AY53" i="16"/>
  <c r="AX53" i="16"/>
  <c r="AW53" i="16"/>
  <c r="AV53" i="16"/>
  <c r="AU53" i="16"/>
  <c r="AT53" i="16"/>
  <c r="AS53" i="16"/>
  <c r="AR53" i="16"/>
  <c r="AQ53" i="16"/>
  <c r="AP53" i="16"/>
  <c r="AO53" i="16"/>
  <c r="AN53" i="16"/>
  <c r="AM53" i="16"/>
  <c r="AL53" i="16"/>
  <c r="AK53" i="16"/>
  <c r="AJ53" i="16"/>
  <c r="AH53" i="16"/>
  <c r="L53" i="16"/>
  <c r="M53" i="16" s="1"/>
  <c r="N53" i="16" s="1"/>
  <c r="O53" i="16" s="1"/>
  <c r="P53" i="16" s="1"/>
  <c r="K53" i="16"/>
  <c r="AY52" i="16"/>
  <c r="AX52" i="16"/>
  <c r="AW52" i="16"/>
  <c r="AV52" i="16"/>
  <c r="AU52" i="16"/>
  <c r="AT52" i="16"/>
  <c r="AS52" i="16"/>
  <c r="AR52" i="16"/>
  <c r="AQ52" i="16"/>
  <c r="AP52" i="16"/>
  <c r="AO52" i="16"/>
  <c r="AN52" i="16"/>
  <c r="AM52" i="16"/>
  <c r="AL52" i="16"/>
  <c r="AK52" i="16"/>
  <c r="AJ52" i="16"/>
  <c r="AH52" i="16"/>
  <c r="L52" i="16"/>
  <c r="M52" i="16" s="1"/>
  <c r="N52" i="16" s="1"/>
  <c r="O52" i="16" s="1"/>
  <c r="P52" i="16" s="1"/>
  <c r="K52" i="16"/>
  <c r="AY51" i="16"/>
  <c r="AX51" i="16"/>
  <c r="AW51" i="16"/>
  <c r="AV51" i="16"/>
  <c r="AU51" i="16"/>
  <c r="AT51" i="16"/>
  <c r="AS51" i="16"/>
  <c r="AR51" i="16"/>
  <c r="AQ51" i="16"/>
  <c r="AP51" i="16"/>
  <c r="AO51" i="16"/>
  <c r="AN51" i="16"/>
  <c r="AM51" i="16"/>
  <c r="AL51" i="16"/>
  <c r="AK51" i="16"/>
  <c r="AJ51" i="16"/>
  <c r="AH51" i="16"/>
  <c r="L51" i="16"/>
  <c r="M51" i="16" s="1"/>
  <c r="N51" i="16" s="1"/>
  <c r="O51" i="16" s="1"/>
  <c r="P51" i="16" s="1"/>
  <c r="K51" i="16"/>
  <c r="G46" i="16"/>
  <c r="AY44" i="16"/>
  <c r="AX44" i="16"/>
  <c r="AW44" i="16"/>
  <c r="AV44" i="16"/>
  <c r="AU44" i="16"/>
  <c r="AT44" i="16"/>
  <c r="AS44" i="16"/>
  <c r="AR44" i="16"/>
  <c r="AQ44" i="16"/>
  <c r="AP44" i="16"/>
  <c r="AO44" i="16"/>
  <c r="AN44" i="16"/>
  <c r="AM44" i="16"/>
  <c r="AL44" i="16"/>
  <c r="AK44" i="16"/>
  <c r="AJ44" i="16"/>
  <c r="AH44" i="16"/>
  <c r="K44" i="16"/>
  <c r="L44" i="16" s="1"/>
  <c r="M44" i="16" s="1"/>
  <c r="N44" i="16" s="1"/>
  <c r="O44" i="16" s="1"/>
  <c r="P44" i="16" s="1"/>
  <c r="AY43" i="16"/>
  <c r="AX43" i="16"/>
  <c r="AW43" i="16"/>
  <c r="AV43" i="16"/>
  <c r="AU43" i="16"/>
  <c r="AT43" i="16"/>
  <c r="AS43" i="16"/>
  <c r="AR43" i="16"/>
  <c r="AQ43" i="16"/>
  <c r="AP43" i="16"/>
  <c r="AO43" i="16"/>
  <c r="AN43" i="16"/>
  <c r="AM43" i="16"/>
  <c r="AL43" i="16"/>
  <c r="AK43" i="16"/>
  <c r="AJ43" i="16"/>
  <c r="AH43" i="16"/>
  <c r="L43" i="16"/>
  <c r="M43" i="16" s="1"/>
  <c r="N43" i="16" s="1"/>
  <c r="O43" i="16" s="1"/>
  <c r="P43" i="16" s="1"/>
  <c r="K43" i="16"/>
  <c r="AY42" i="16"/>
  <c r="AX42" i="16"/>
  <c r="AW42" i="16"/>
  <c r="AV42" i="16"/>
  <c r="AU42" i="16"/>
  <c r="AT42" i="16"/>
  <c r="AS42" i="16"/>
  <c r="AR42" i="16"/>
  <c r="AQ42" i="16"/>
  <c r="AP42" i="16"/>
  <c r="AO42" i="16"/>
  <c r="AN42" i="16"/>
  <c r="AM42" i="16"/>
  <c r="AL42" i="16"/>
  <c r="AK42" i="16"/>
  <c r="AJ42" i="16"/>
  <c r="AH42" i="16"/>
  <c r="L42" i="16"/>
  <c r="M42" i="16" s="1"/>
  <c r="N42" i="16" s="1"/>
  <c r="O42" i="16" s="1"/>
  <c r="P42" i="16" s="1"/>
  <c r="K42" i="16"/>
  <c r="AY41" i="16"/>
  <c r="AX41" i="16"/>
  <c r="AW41" i="16"/>
  <c r="AV41" i="16"/>
  <c r="AU41" i="16"/>
  <c r="AT41" i="16"/>
  <c r="AS41" i="16"/>
  <c r="AR41" i="16"/>
  <c r="AQ41" i="16"/>
  <c r="AP41" i="16"/>
  <c r="AO41" i="16"/>
  <c r="AN41" i="16"/>
  <c r="AM41" i="16"/>
  <c r="AL41" i="16"/>
  <c r="AK41" i="16"/>
  <c r="AJ41" i="16"/>
  <c r="AH41" i="16"/>
  <c r="K41" i="16"/>
  <c r="L41" i="16" s="1"/>
  <c r="M41" i="16" s="1"/>
  <c r="N41" i="16" s="1"/>
  <c r="O41" i="16" s="1"/>
  <c r="P41" i="16" s="1"/>
  <c r="AY40" i="16"/>
  <c r="AX40" i="16"/>
  <c r="AW40" i="16"/>
  <c r="AV40" i="16"/>
  <c r="AU40" i="16"/>
  <c r="AT40" i="16"/>
  <c r="AS40" i="16"/>
  <c r="AR40" i="16"/>
  <c r="AQ40" i="16"/>
  <c r="AP40" i="16"/>
  <c r="AO40" i="16"/>
  <c r="AN40" i="16"/>
  <c r="AM40" i="16"/>
  <c r="AL40" i="16"/>
  <c r="AK40" i="16"/>
  <c r="AJ40" i="16"/>
  <c r="AH40" i="16"/>
  <c r="K40" i="16"/>
  <c r="L40" i="16" s="1"/>
  <c r="M40" i="16" s="1"/>
  <c r="N40" i="16" s="1"/>
  <c r="O40" i="16" s="1"/>
  <c r="P40" i="16" s="1"/>
  <c r="AY39" i="16"/>
  <c r="AX39" i="16"/>
  <c r="AW39" i="16"/>
  <c r="AV39" i="16"/>
  <c r="AU39" i="16"/>
  <c r="AT39" i="16"/>
  <c r="AS39" i="16"/>
  <c r="AR39" i="16"/>
  <c r="AQ39" i="16"/>
  <c r="AP39" i="16"/>
  <c r="AO39" i="16"/>
  <c r="AN39" i="16"/>
  <c r="AM39" i="16"/>
  <c r="AL39" i="16"/>
  <c r="AK39" i="16"/>
  <c r="AJ39" i="16"/>
  <c r="AH39" i="16"/>
  <c r="K39" i="16"/>
  <c r="L39" i="16" s="1"/>
  <c r="M39" i="16" s="1"/>
  <c r="N39" i="16" s="1"/>
  <c r="O39" i="16" s="1"/>
  <c r="P39" i="16" s="1"/>
  <c r="AY38" i="16"/>
  <c r="AX38" i="16"/>
  <c r="AW38" i="16"/>
  <c r="AV38" i="16"/>
  <c r="AU38" i="16"/>
  <c r="AT38" i="16"/>
  <c r="AS38" i="16"/>
  <c r="AR38" i="16"/>
  <c r="AQ38" i="16"/>
  <c r="AP38" i="16"/>
  <c r="AO38" i="16"/>
  <c r="AN38" i="16"/>
  <c r="AM38" i="16"/>
  <c r="AL38" i="16"/>
  <c r="AK38" i="16"/>
  <c r="AJ38" i="16"/>
  <c r="AH38" i="16"/>
  <c r="K38" i="16"/>
  <c r="L38" i="16" s="1"/>
  <c r="M38" i="16" s="1"/>
  <c r="N38" i="16" s="1"/>
  <c r="O38" i="16" s="1"/>
  <c r="P38" i="16" s="1"/>
  <c r="AY37" i="16"/>
  <c r="AX37" i="16"/>
  <c r="AW37" i="16"/>
  <c r="AV37" i="16"/>
  <c r="AU37" i="16"/>
  <c r="AT37" i="16"/>
  <c r="AS37" i="16"/>
  <c r="AR37" i="16"/>
  <c r="AQ37" i="16"/>
  <c r="AP37" i="16"/>
  <c r="AO37" i="16"/>
  <c r="AN37" i="16"/>
  <c r="AM37" i="16"/>
  <c r="AL37" i="16"/>
  <c r="AK37" i="16"/>
  <c r="AJ37" i="16"/>
  <c r="AH37" i="16"/>
  <c r="K37" i="16"/>
  <c r="L37" i="16" s="1"/>
  <c r="M37" i="16" s="1"/>
  <c r="N37" i="16" s="1"/>
  <c r="O37" i="16" s="1"/>
  <c r="P37" i="16" s="1"/>
  <c r="AY36" i="16"/>
  <c r="AX36" i="16"/>
  <c r="AW36" i="16"/>
  <c r="AV36" i="16"/>
  <c r="AU36" i="16"/>
  <c r="AT36" i="16"/>
  <c r="AS36" i="16"/>
  <c r="AR36" i="16"/>
  <c r="AQ36" i="16"/>
  <c r="AP36" i="16"/>
  <c r="AO36" i="16"/>
  <c r="AN36" i="16"/>
  <c r="AM36" i="16"/>
  <c r="AL36" i="16"/>
  <c r="AK36" i="16"/>
  <c r="AJ36" i="16"/>
  <c r="AH36" i="16"/>
  <c r="M36" i="16"/>
  <c r="N36" i="16" s="1"/>
  <c r="O36" i="16" s="1"/>
  <c r="P36" i="16" s="1"/>
  <c r="L36" i="16"/>
  <c r="K36" i="16"/>
  <c r="AY35" i="16"/>
  <c r="AX35" i="16"/>
  <c r="AW35" i="16"/>
  <c r="AV35" i="16"/>
  <c r="AU35" i="16"/>
  <c r="AT35" i="16"/>
  <c r="AS35" i="16"/>
  <c r="AR35" i="16"/>
  <c r="AQ35" i="16"/>
  <c r="AP35" i="16"/>
  <c r="AO35" i="16"/>
  <c r="AN35" i="16"/>
  <c r="AM35" i="16"/>
  <c r="AL35" i="16"/>
  <c r="AK35" i="16"/>
  <c r="AJ35" i="16"/>
  <c r="AH35" i="16"/>
  <c r="K35" i="16"/>
  <c r="L35" i="16" s="1"/>
  <c r="M35" i="16" s="1"/>
  <c r="N35" i="16" s="1"/>
  <c r="O35" i="16" s="1"/>
  <c r="P35" i="16" s="1"/>
  <c r="AY34" i="16"/>
  <c r="AX34" i="16"/>
  <c r="AW34" i="16"/>
  <c r="AV34" i="16"/>
  <c r="AU34" i="16"/>
  <c r="AT34" i="16"/>
  <c r="AS34" i="16"/>
  <c r="AR34" i="16"/>
  <c r="AQ34" i="16"/>
  <c r="AP34" i="16"/>
  <c r="AO34" i="16"/>
  <c r="AN34" i="16"/>
  <c r="AM34" i="16"/>
  <c r="AL34" i="16"/>
  <c r="AK34" i="16"/>
  <c r="AJ34" i="16"/>
  <c r="AH34" i="16"/>
  <c r="K34" i="16"/>
  <c r="L34" i="16" s="1"/>
  <c r="M34" i="16" s="1"/>
  <c r="N34" i="16" s="1"/>
  <c r="O34" i="16" s="1"/>
  <c r="P34" i="16" s="1"/>
  <c r="AY33" i="16"/>
  <c r="AX33" i="16"/>
  <c r="AW33" i="16"/>
  <c r="AV33" i="16"/>
  <c r="AU33" i="16"/>
  <c r="AT33" i="16"/>
  <c r="AS33" i="16"/>
  <c r="AR33" i="16"/>
  <c r="AQ33" i="16"/>
  <c r="AP33" i="16"/>
  <c r="AO33" i="16"/>
  <c r="AN33" i="16"/>
  <c r="AM33" i="16"/>
  <c r="AL33" i="16"/>
  <c r="AK33" i="16"/>
  <c r="AJ33" i="16"/>
  <c r="AH33" i="16"/>
  <c r="L33" i="16"/>
  <c r="M33" i="16" s="1"/>
  <c r="N33" i="16" s="1"/>
  <c r="O33" i="16" s="1"/>
  <c r="P33" i="16" s="1"/>
  <c r="K33" i="16"/>
  <c r="AY32" i="16"/>
  <c r="AX32" i="16"/>
  <c r="AW32" i="16"/>
  <c r="AV32" i="16"/>
  <c r="AU32" i="16"/>
  <c r="AT32" i="16"/>
  <c r="AS32" i="16"/>
  <c r="AR32" i="16"/>
  <c r="AQ32" i="16"/>
  <c r="AP32" i="16"/>
  <c r="AO32" i="16"/>
  <c r="AN32" i="16"/>
  <c r="AM32" i="16"/>
  <c r="AL32" i="16"/>
  <c r="AK32" i="16"/>
  <c r="AJ32" i="16"/>
  <c r="AH32" i="16"/>
  <c r="K32" i="16"/>
  <c r="L32" i="16" s="1"/>
  <c r="M32" i="16" s="1"/>
  <c r="N32" i="16" s="1"/>
  <c r="O32" i="16" s="1"/>
  <c r="P32" i="16" s="1"/>
  <c r="AY31" i="16"/>
  <c r="AX31" i="16"/>
  <c r="AW31" i="16"/>
  <c r="AV31" i="16"/>
  <c r="AU31" i="16"/>
  <c r="AT31" i="16"/>
  <c r="AS31" i="16"/>
  <c r="AR31" i="16"/>
  <c r="AQ31" i="16"/>
  <c r="AP31" i="16"/>
  <c r="AO31" i="16"/>
  <c r="AN31" i="16"/>
  <c r="AM31" i="16"/>
  <c r="AL31" i="16"/>
  <c r="AK31" i="16"/>
  <c r="AJ31" i="16"/>
  <c r="AH31" i="16"/>
  <c r="K31" i="16"/>
  <c r="L31" i="16" s="1"/>
  <c r="M31" i="16" s="1"/>
  <c r="N31" i="16" s="1"/>
  <c r="O31" i="16" s="1"/>
  <c r="P31" i="16" s="1"/>
  <c r="AY30" i="16"/>
  <c r="AX30" i="16"/>
  <c r="AW30" i="16"/>
  <c r="AV30" i="16"/>
  <c r="AU30" i="16"/>
  <c r="AT30" i="16"/>
  <c r="AS30" i="16"/>
  <c r="AR30" i="16"/>
  <c r="AQ30" i="16"/>
  <c r="AP30" i="16"/>
  <c r="AO30" i="16"/>
  <c r="AN30" i="16"/>
  <c r="AM30" i="16"/>
  <c r="AL30" i="16"/>
  <c r="AK30" i="16"/>
  <c r="AJ30" i="16"/>
  <c r="AH30" i="16"/>
  <c r="K30" i="16"/>
  <c r="L30" i="16" s="1"/>
  <c r="G25" i="16"/>
  <c r="AY23" i="16"/>
  <c r="AX23" i="16"/>
  <c r="AW23" i="16"/>
  <c r="AV23" i="16"/>
  <c r="AU23" i="16"/>
  <c r="AT23" i="16"/>
  <c r="AS23" i="16"/>
  <c r="AR23" i="16"/>
  <c r="AQ23" i="16"/>
  <c r="AP23" i="16"/>
  <c r="AO23" i="16"/>
  <c r="AN23" i="16"/>
  <c r="AM23" i="16"/>
  <c r="AL23" i="16"/>
  <c r="AK23" i="16"/>
  <c r="AJ23" i="16"/>
  <c r="AH23" i="16"/>
  <c r="K23" i="16"/>
  <c r="L23" i="16" s="1"/>
  <c r="M23" i="16" s="1"/>
  <c r="N23" i="16" s="1"/>
  <c r="O23" i="16" s="1"/>
  <c r="P23" i="16" s="1"/>
  <c r="AY22" i="16"/>
  <c r="AX22" i="16"/>
  <c r="AW22" i="16"/>
  <c r="AV22" i="16"/>
  <c r="AU22" i="16"/>
  <c r="AT22" i="16"/>
  <c r="AS22" i="16"/>
  <c r="AR22" i="16"/>
  <c r="AQ22" i="16"/>
  <c r="AP22" i="16"/>
  <c r="AO22" i="16"/>
  <c r="AN22" i="16"/>
  <c r="AM22" i="16"/>
  <c r="AL22" i="16"/>
  <c r="AK22" i="16"/>
  <c r="AJ22" i="16"/>
  <c r="AH22" i="16"/>
  <c r="K22" i="16"/>
  <c r="L22" i="16" s="1"/>
  <c r="M22" i="16" s="1"/>
  <c r="N22" i="16" s="1"/>
  <c r="O22" i="16" s="1"/>
  <c r="P22" i="16" s="1"/>
  <c r="AY21" i="16"/>
  <c r="AX21" i="16"/>
  <c r="AW21" i="16"/>
  <c r="AV21" i="16"/>
  <c r="AU21" i="16"/>
  <c r="AT21" i="16"/>
  <c r="AS21" i="16"/>
  <c r="AR21" i="16"/>
  <c r="AQ21" i="16"/>
  <c r="AP21" i="16"/>
  <c r="AO21" i="16"/>
  <c r="AN21" i="16"/>
  <c r="AM21" i="16"/>
  <c r="AL21" i="16"/>
  <c r="AK21" i="16"/>
  <c r="AJ21" i="16"/>
  <c r="AH21" i="16"/>
  <c r="K21" i="16"/>
  <c r="L21" i="16" s="1"/>
  <c r="M21" i="16" s="1"/>
  <c r="N21" i="16" s="1"/>
  <c r="O21" i="16" s="1"/>
  <c r="P21" i="16" s="1"/>
  <c r="AY20" i="16"/>
  <c r="AX20" i="16"/>
  <c r="AW20" i="16"/>
  <c r="AV20" i="16"/>
  <c r="AU20" i="16"/>
  <c r="AT20" i="16"/>
  <c r="AS20" i="16"/>
  <c r="AR20" i="16"/>
  <c r="AQ20" i="16"/>
  <c r="AP20" i="16"/>
  <c r="AO20" i="16"/>
  <c r="AN20" i="16"/>
  <c r="AM20" i="16"/>
  <c r="AL20" i="16"/>
  <c r="AK20" i="16"/>
  <c r="AJ20" i="16"/>
  <c r="AH20" i="16"/>
  <c r="L20" i="16"/>
  <c r="M20" i="16" s="1"/>
  <c r="N20" i="16" s="1"/>
  <c r="O20" i="16" s="1"/>
  <c r="P20" i="16" s="1"/>
  <c r="K20" i="16"/>
  <c r="AY19" i="16"/>
  <c r="AX19" i="16"/>
  <c r="AW19" i="16"/>
  <c r="AV19" i="16"/>
  <c r="AU19" i="16"/>
  <c r="AT19" i="16"/>
  <c r="AS19" i="16"/>
  <c r="AR19" i="16"/>
  <c r="AQ19" i="16"/>
  <c r="AP19" i="16"/>
  <c r="AO19" i="16"/>
  <c r="AN19" i="16"/>
  <c r="AM19" i="16"/>
  <c r="AL19" i="16"/>
  <c r="AK19" i="16"/>
  <c r="AJ19" i="16"/>
  <c r="AH19" i="16"/>
  <c r="L19" i="16"/>
  <c r="M19" i="16" s="1"/>
  <c r="N19" i="16" s="1"/>
  <c r="O19" i="16" s="1"/>
  <c r="P19" i="16" s="1"/>
  <c r="K19" i="16"/>
  <c r="AY18" i="16"/>
  <c r="AX18" i="16"/>
  <c r="AW18" i="16"/>
  <c r="AV18" i="16"/>
  <c r="AU18" i="16"/>
  <c r="AT18" i="16"/>
  <c r="AS18" i="16"/>
  <c r="AR18" i="16"/>
  <c r="AQ18" i="16"/>
  <c r="AP18" i="16"/>
  <c r="AO18" i="16"/>
  <c r="AN18" i="16"/>
  <c r="AM18" i="16"/>
  <c r="AL18" i="16"/>
  <c r="AK18" i="16"/>
  <c r="AJ18" i="16"/>
  <c r="AH18" i="16"/>
  <c r="K18" i="16"/>
  <c r="L18" i="16" s="1"/>
  <c r="M18" i="16" s="1"/>
  <c r="N18" i="16" s="1"/>
  <c r="O18" i="16" s="1"/>
  <c r="P18" i="16" s="1"/>
  <c r="AY17" i="16"/>
  <c r="AX17" i="16"/>
  <c r="AW17" i="16"/>
  <c r="AV17" i="16"/>
  <c r="AU17" i="16"/>
  <c r="AT17" i="16"/>
  <c r="AS17" i="16"/>
  <c r="AR17" i="16"/>
  <c r="AQ17" i="16"/>
  <c r="AP17" i="16"/>
  <c r="AO17" i="16"/>
  <c r="AN17" i="16"/>
  <c r="AM17" i="16"/>
  <c r="AL17" i="16"/>
  <c r="AK17" i="16"/>
  <c r="AJ17" i="16"/>
  <c r="AH17" i="16"/>
  <c r="K17" i="16"/>
  <c r="L17" i="16" s="1"/>
  <c r="M17" i="16" s="1"/>
  <c r="N17" i="16" s="1"/>
  <c r="O17" i="16" s="1"/>
  <c r="P17" i="16" s="1"/>
  <c r="AY16" i="16"/>
  <c r="AX16" i="16"/>
  <c r="AW16" i="16"/>
  <c r="AV16" i="16"/>
  <c r="AU16" i="16"/>
  <c r="AT16" i="16"/>
  <c r="AS16" i="16"/>
  <c r="AR16" i="16"/>
  <c r="AQ16" i="16"/>
  <c r="AP16" i="16"/>
  <c r="AO16" i="16"/>
  <c r="AN16" i="16"/>
  <c r="AM16" i="16"/>
  <c r="AL16" i="16"/>
  <c r="AK16" i="16"/>
  <c r="AJ16" i="16"/>
  <c r="AH16" i="16"/>
  <c r="K16" i="16"/>
  <c r="I7" i="16"/>
  <c r="AV103" i="16" l="1"/>
  <c r="N6" i="19" s="1"/>
  <c r="N10" i="19" s="1"/>
  <c r="L16" i="16"/>
  <c r="K103" i="16"/>
  <c r="D34" i="18" s="1"/>
  <c r="D58" i="18" s="1"/>
  <c r="G102" i="16"/>
  <c r="G118" i="16" s="1"/>
  <c r="G121" i="16" s="1"/>
  <c r="AU103" i="16"/>
  <c r="M6" i="19" s="1"/>
  <c r="M10" i="19" s="1"/>
  <c r="AT103" i="16"/>
  <c r="L6" i="19" s="1"/>
  <c r="L10" i="19" s="1"/>
  <c r="H57" i="18"/>
  <c r="E44" i="19"/>
  <c r="F60" i="18"/>
  <c r="E57" i="18"/>
  <c r="G57" i="18"/>
  <c r="I57" i="18"/>
  <c r="G60" i="18"/>
  <c r="H60" i="18"/>
  <c r="I60" i="18"/>
  <c r="D60" i="18"/>
  <c r="E60" i="18"/>
  <c r="D57" i="18"/>
  <c r="F57" i="18"/>
  <c r="AN40" i="17"/>
  <c r="AF21" i="17"/>
  <c r="AH14" i="17"/>
  <c r="AG14" i="17"/>
  <c r="AF14" i="17"/>
  <c r="AE14" i="17"/>
  <c r="AN14" i="17"/>
  <c r="Z14" i="17"/>
  <c r="AM14" i="17"/>
  <c r="AE15" i="17"/>
  <c r="AC17" i="17"/>
  <c r="AK31" i="17"/>
  <c r="AK40" i="17" s="1"/>
  <c r="AJ31" i="17"/>
  <c r="AI31" i="17"/>
  <c r="AH31" i="17"/>
  <c r="AC31" i="17"/>
  <c r="AB31" i="17"/>
  <c r="AL33" i="17"/>
  <c r="AJ36" i="17"/>
  <c r="AI36" i="17"/>
  <c r="AH36" i="17"/>
  <c r="AG36" i="17"/>
  <c r="AF36" i="17"/>
  <c r="AB36" i="17"/>
  <c r="AO36" i="17"/>
  <c r="AA36" i="17"/>
  <c r="AK38" i="17"/>
  <c r="AF46" i="17"/>
  <c r="AE48" i="17"/>
  <c r="AE53" i="17"/>
  <c r="AL21" i="17"/>
  <c r="Z31" i="17"/>
  <c r="AM33" i="17"/>
  <c r="Z36" i="17"/>
  <c r="AL38" i="17"/>
  <c r="AH45" i="17"/>
  <c r="AG45" i="17"/>
  <c r="AF45" i="17"/>
  <c r="AE45" i="17"/>
  <c r="AE55" i="17" s="1"/>
  <c r="AD45" i="17"/>
  <c r="AN45" i="17"/>
  <c r="Z45" i="17"/>
  <c r="AM45" i="17"/>
  <c r="AF53" i="17"/>
  <c r="AI75" i="17"/>
  <c r="AA75" i="17"/>
  <c r="Z33" i="17"/>
  <c r="AJ48" i="17"/>
  <c r="AI48" i="17"/>
  <c r="AH48" i="17"/>
  <c r="AG48" i="17"/>
  <c r="AF48" i="17"/>
  <c r="AB48" i="17"/>
  <c r="AO48" i="17"/>
  <c r="AA48" i="17"/>
  <c r="AC75" i="17"/>
  <c r="AN75" i="17"/>
  <c r="AA21" i="17"/>
  <c r="AF33" i="17"/>
  <c r="AE38" i="17"/>
  <c r="AO55" i="17"/>
  <c r="F55" i="17"/>
  <c r="AD75" i="17"/>
  <c r="AF22" i="17"/>
  <c r="AD15" i="17"/>
  <c r="AC15" i="17"/>
  <c r="AB15" i="17"/>
  <c r="AO15" i="17"/>
  <c r="AA15" i="17"/>
  <c r="AJ15" i="17"/>
  <c r="AI15" i="17"/>
  <c r="AJ17" i="17"/>
  <c r="AI17" i="17"/>
  <c r="AH17" i="17"/>
  <c r="AG17" i="17"/>
  <c r="AB17" i="17"/>
  <c r="AO17" i="17"/>
  <c r="AA17" i="17"/>
  <c r="AD21" i="17"/>
  <c r="AG33" i="17"/>
  <c r="AF38" i="17"/>
  <c r="AD46" i="17"/>
  <c r="AC46" i="17"/>
  <c r="AB46" i="17"/>
  <c r="AO46" i="17"/>
  <c r="AA46" i="17"/>
  <c r="AN46" i="17"/>
  <c r="Z46" i="17"/>
  <c r="AJ46" i="17"/>
  <c r="AJ55" i="17" s="1"/>
  <c r="AI46" i="17"/>
  <c r="Z48" i="17"/>
  <c r="AE21" i="17"/>
  <c r="AH33" i="17"/>
  <c r="AG38" i="17"/>
  <c r="AC48" i="17"/>
  <c r="Z15" i="17"/>
  <c r="Z17" i="17"/>
  <c r="AI33" i="17"/>
  <c r="AH38" i="17"/>
  <c r="AD48" i="17"/>
  <c r="AB12" i="17"/>
  <c r="AO12" i="17"/>
  <c r="AA12" i="17"/>
  <c r="AA22" i="17" s="1"/>
  <c r="AN12" i="17"/>
  <c r="AN22" i="17" s="1"/>
  <c r="Z12" i="17"/>
  <c r="AM12" i="17"/>
  <c r="AM22" i="17" s="1"/>
  <c r="AH12" i="17"/>
  <c r="AG12" i="17"/>
  <c r="AA14" i="17"/>
  <c r="AM21" i="17"/>
  <c r="AA31" i="17"/>
  <c r="AN33" i="17"/>
  <c r="AC36" i="17"/>
  <c r="AH46" i="17"/>
  <c r="AL48" i="17"/>
  <c r="AG53" i="17"/>
  <c r="AB14" i="17"/>
  <c r="AH15" i="17"/>
  <c r="AF17" i="17"/>
  <c r="AD31" i="17"/>
  <c r="AD40" i="17" s="1"/>
  <c r="AD36" i="17"/>
  <c r="AA45" i="17"/>
  <c r="AK46" i="17"/>
  <c r="AK55" i="17" s="1"/>
  <c r="AM48" i="17"/>
  <c r="AH53" i="17"/>
  <c r="AD12" i="17"/>
  <c r="AD14" i="17"/>
  <c r="AL15" i="17"/>
  <c r="AL17" i="17"/>
  <c r="AF31" i="17"/>
  <c r="AK36" i="17"/>
  <c r="F40" i="17"/>
  <c r="AC45" i="17"/>
  <c r="AC55" i="17" s="1"/>
  <c r="AM46" i="17"/>
  <c r="AK21" i="17"/>
  <c r="AJ21" i="17"/>
  <c r="AI21" i="17"/>
  <c r="AH21" i="17"/>
  <c r="AC21" i="17"/>
  <c r="AB21" i="17"/>
  <c r="AE33" i="17"/>
  <c r="AD33" i="17"/>
  <c r="AC33" i="17"/>
  <c r="AB33" i="17"/>
  <c r="AK33" i="17"/>
  <c r="AJ33" i="17"/>
  <c r="AB75" i="17"/>
  <c r="Z21" i="17"/>
  <c r="AA33" i="17"/>
  <c r="AD38" i="17"/>
  <c r="AC38" i="17"/>
  <c r="AB38" i="17"/>
  <c r="AO38" i="17"/>
  <c r="AA38" i="17"/>
  <c r="AN38" i="17"/>
  <c r="Z38" i="17"/>
  <c r="AJ38" i="17"/>
  <c r="AI38" i="17"/>
  <c r="Z75" i="17"/>
  <c r="AD53" i="17"/>
  <c r="AC53" i="17"/>
  <c r="AB53" i="17"/>
  <c r="AO53" i="17"/>
  <c r="AA53" i="17"/>
  <c r="AN53" i="17"/>
  <c r="Z53" i="17"/>
  <c r="AJ53" i="17"/>
  <c r="AI53" i="17"/>
  <c r="AE46" i="17"/>
  <c r="AG21" i="17"/>
  <c r="AG15" i="17"/>
  <c r="AE17" i="17"/>
  <c r="AH52" i="17"/>
  <c r="AG52" i="17"/>
  <c r="AF52" i="17"/>
  <c r="AE52" i="17"/>
  <c r="AD52" i="17"/>
  <c r="AN52" i="17"/>
  <c r="Z52" i="17"/>
  <c r="AM52" i="17"/>
  <c r="AJ75" i="17"/>
  <c r="AJ10" i="17"/>
  <c r="AI10" i="17"/>
  <c r="AI22" i="17" s="1"/>
  <c r="AH10" i="17"/>
  <c r="AG10" i="17"/>
  <c r="AB10" i="17"/>
  <c r="AB22" i="17" s="1"/>
  <c r="F22" i="17"/>
  <c r="F25" i="17" s="1"/>
  <c r="F79" i="17" s="1"/>
  <c r="F83" i="17" s="1"/>
  <c r="AO10" i="17"/>
  <c r="AC12" i="17"/>
  <c r="AC22" i="17" s="1"/>
  <c r="AC14" i="17"/>
  <c r="AK15" i="17"/>
  <c r="AK22" i="17" s="1"/>
  <c r="AK17" i="17"/>
  <c r="AO21" i="17"/>
  <c r="AE31" i="17"/>
  <c r="AE36" i="17"/>
  <c r="AB55" i="17"/>
  <c r="AL46" i="17"/>
  <c r="AL55" i="17" s="1"/>
  <c r="AN48" i="17"/>
  <c r="AA52" i="17"/>
  <c r="AK53" i="17"/>
  <c r="Z10" i="17"/>
  <c r="Z22" i="17" s="1"/>
  <c r="AE12" i="17"/>
  <c r="AI14" i="17"/>
  <c r="AM15" i="17"/>
  <c r="AM17" i="17"/>
  <c r="AG31" i="17"/>
  <c r="AL36" i="17"/>
  <c r="AL40" i="17" s="1"/>
  <c r="AI45" i="17"/>
  <c r="AC52" i="17"/>
  <c r="AM53" i="17"/>
  <c r="AM32" i="17"/>
  <c r="AM40" i="17" s="1"/>
  <c r="AG50" i="17"/>
  <c r="AL11" i="17"/>
  <c r="AL22" i="17" s="1"/>
  <c r="AL18" i="17"/>
  <c r="AG20" i="17"/>
  <c r="Z32" i="17"/>
  <c r="AN32" i="17"/>
  <c r="AH34" i="17"/>
  <c r="AE35" i="17"/>
  <c r="AM37" i="17"/>
  <c r="AL49" i="17"/>
  <c r="AH50" i="17"/>
  <c r="AL50" i="17"/>
  <c r="AE32" i="17"/>
  <c r="AM34" i="17"/>
  <c r="AM50" i="17"/>
  <c r="AD11" i="17"/>
  <c r="AD22" i="17" s="1"/>
  <c r="AJ13" i="17"/>
  <c r="AD18" i="17"/>
  <c r="AM20" i="17"/>
  <c r="AF32" i="17"/>
  <c r="Z34" i="17"/>
  <c r="AN34" i="17"/>
  <c r="AK35" i="17"/>
  <c r="AE37" i="17"/>
  <c r="AD49" i="17"/>
  <c r="Z50" i="17"/>
  <c r="AN50" i="17"/>
  <c r="AJ51" i="17"/>
  <c r="AE11" i="17"/>
  <c r="AE22" i="17" s="1"/>
  <c r="AE18" i="17"/>
  <c r="Z20" i="17"/>
  <c r="AN20" i="17"/>
  <c r="AG32" i="17"/>
  <c r="AA34" i="17"/>
  <c r="AO34" i="17"/>
  <c r="AO40" i="17" s="1"/>
  <c r="AE49" i="17"/>
  <c r="AA50" i="17"/>
  <c r="AO50" i="17"/>
  <c r="AA20" i="17"/>
  <c r="M30" i="16"/>
  <c r="N30" i="16" s="1"/>
  <c r="O30" i="16" s="1"/>
  <c r="P30" i="16" s="1"/>
  <c r="AW103" i="16"/>
  <c r="O6" i="19" s="1"/>
  <c r="O10" i="19" s="1"/>
  <c r="AJ103" i="16"/>
  <c r="B6" i="19" s="1"/>
  <c r="B10" i="19" s="1"/>
  <c r="AX103" i="16"/>
  <c r="P6" i="19" s="1"/>
  <c r="P10" i="19" s="1"/>
  <c r="AK103" i="16"/>
  <c r="C6" i="19" s="1"/>
  <c r="C10" i="19" s="1"/>
  <c r="AY103" i="16"/>
  <c r="Q6" i="19" s="1"/>
  <c r="Q10" i="19" s="1"/>
  <c r="AO103" i="16"/>
  <c r="G6" i="19" s="1"/>
  <c r="G10" i="19" s="1"/>
  <c r="AR103" i="16"/>
  <c r="J6" i="19" s="1"/>
  <c r="J10" i="19" s="1"/>
  <c r="AP103" i="16"/>
  <c r="H6" i="19" s="1"/>
  <c r="H10" i="19" s="1"/>
  <c r="G105" i="16"/>
  <c r="G107" i="16" s="1"/>
  <c r="G113" i="16" s="1"/>
  <c r="I115" i="16" s="1"/>
  <c r="AQ103" i="16"/>
  <c r="I6" i="19" s="1"/>
  <c r="I10" i="19" s="1"/>
  <c r="AM103" i="16"/>
  <c r="E6" i="19" s="1"/>
  <c r="E10" i="19" s="1"/>
  <c r="AL103" i="16"/>
  <c r="D6" i="19" s="1"/>
  <c r="D10" i="19" s="1"/>
  <c r="AN103" i="16"/>
  <c r="F6" i="19" s="1"/>
  <c r="F10" i="19" s="1"/>
  <c r="AS103" i="16"/>
  <c r="K6" i="19" s="1"/>
  <c r="K10" i="19" s="1"/>
  <c r="M16" i="16" l="1"/>
  <c r="L103" i="16"/>
  <c r="E34" i="18" s="1"/>
  <c r="E58" i="18" s="1"/>
  <c r="E61" i="18" s="1"/>
  <c r="D61" i="18"/>
  <c r="F96" i="17"/>
  <c r="F99" i="17" s="1"/>
  <c r="F85" i="17"/>
  <c r="F91" i="17" s="1"/>
  <c r="H93" i="17" s="1"/>
  <c r="AD55" i="17"/>
  <c r="AF40" i="17"/>
  <c r="AH55" i="17"/>
  <c r="AJ22" i="17"/>
  <c r="AH22" i="17"/>
  <c r="AG40" i="17"/>
  <c r="AB40" i="17"/>
  <c r="AA40" i="17"/>
  <c r="AC40" i="17"/>
  <c r="AG55" i="17"/>
  <c r="AM55" i="17"/>
  <c r="AM79" i="17" s="1"/>
  <c r="AH40" i="17"/>
  <c r="AF55" i="17"/>
  <c r="AI55" i="17"/>
  <c r="AI79" i="17" s="1"/>
  <c r="AA55" i="17"/>
  <c r="Z55" i="17"/>
  <c r="AI40" i="17"/>
  <c r="AB24" i="17"/>
  <c r="AB79" i="17" s="1"/>
  <c r="AO24" i="17"/>
  <c r="AO79" i="17" s="1"/>
  <c r="AA24" i="17"/>
  <c r="AN24" i="17"/>
  <c r="Z24" i="17"/>
  <c r="AM24" i="17"/>
  <c r="AH24" i="17"/>
  <c r="AG24" i="17"/>
  <c r="AD24" i="17"/>
  <c r="AD79" i="17" s="1"/>
  <c r="AI24" i="17"/>
  <c r="AE24" i="17"/>
  <c r="AC24" i="17"/>
  <c r="AC79" i="17" s="1"/>
  <c r="AL24" i="17"/>
  <c r="AL79" i="17" s="1"/>
  <c r="AK24" i="17"/>
  <c r="AK79" i="17" s="1"/>
  <c r="AJ24" i="17"/>
  <c r="AJ79" i="17" s="1"/>
  <c r="AF24" i="17"/>
  <c r="AG22" i="17"/>
  <c r="AE40" i="17"/>
  <c r="Z40" i="17"/>
  <c r="AO22" i="17"/>
  <c r="AN55" i="17"/>
  <c r="AN79" i="17" s="1"/>
  <c r="AJ40" i="17"/>
  <c r="M103" i="16" l="1"/>
  <c r="F34" i="18" s="1"/>
  <c r="F58" i="18" s="1"/>
  <c r="F61" i="18" s="1"/>
  <c r="N16" i="16"/>
  <c r="Z79" i="17"/>
  <c r="AA79" i="17"/>
  <c r="AF79" i="17"/>
  <c r="AL80" i="17"/>
  <c r="Z80" i="17"/>
  <c r="AG79" i="17"/>
  <c r="AE79" i="17"/>
  <c r="AD80" i="17" s="1"/>
  <c r="AH79" i="17"/>
  <c r="AH80" i="17" s="1"/>
  <c r="N103" i="16" l="1"/>
  <c r="G34" i="18" s="1"/>
  <c r="O16" i="16"/>
  <c r="J24" i="19"/>
  <c r="G58" i="18" l="1"/>
  <c r="G61" i="18" s="1"/>
  <c r="O103" i="16"/>
  <c r="H34" i="18" s="1"/>
  <c r="P16" i="16"/>
  <c r="O9" i="19"/>
  <c r="B9" i="19"/>
  <c r="J9" i="19"/>
  <c r="F9" i="19"/>
  <c r="P9" i="19"/>
  <c r="P103" i="16" l="1"/>
  <c r="I34" i="18" s="1"/>
  <c r="H58" i="18"/>
  <c r="H61" i="18" s="1"/>
  <c r="H9" i="19"/>
  <c r="E9" i="19"/>
  <c r="L9" i="19"/>
  <c r="G9" i="19"/>
  <c r="K9" i="19"/>
  <c r="N9" i="19"/>
  <c r="D9" i="19"/>
  <c r="Q9" i="19"/>
  <c r="I9" i="19"/>
  <c r="P13" i="19"/>
  <c r="P12" i="19"/>
  <c r="M9" i="19"/>
  <c r="F12" i="19"/>
  <c r="F13" i="19"/>
  <c r="B12" i="19"/>
  <c r="B13" i="19"/>
  <c r="C9" i="19"/>
  <c r="J13" i="19"/>
  <c r="J12" i="19"/>
  <c r="O12" i="19"/>
  <c r="O13" i="19"/>
  <c r="I58" i="18" l="1"/>
  <c r="I61" i="18" s="1"/>
  <c r="B15" i="19"/>
  <c r="B19" i="19" s="1"/>
  <c r="D12" i="19"/>
  <c r="D13" i="19"/>
  <c r="N12" i="19"/>
  <c r="N13" i="19"/>
  <c r="K13" i="19"/>
  <c r="G12" i="19"/>
  <c r="G13" i="19"/>
  <c r="J21" i="19"/>
  <c r="C12" i="19"/>
  <c r="C13" i="19"/>
  <c r="I13" i="19"/>
  <c r="I12" i="19"/>
  <c r="E12" i="19"/>
  <c r="E13" i="19"/>
  <c r="Q12" i="19"/>
  <c r="Q13" i="19"/>
  <c r="H13" i="19"/>
  <c r="H12" i="19"/>
  <c r="M12" i="19"/>
  <c r="M13" i="19"/>
  <c r="L12" i="19"/>
  <c r="L13" i="19"/>
  <c r="B16" i="19" l="1"/>
  <c r="J23" i="19"/>
  <c r="K12" i="19"/>
  <c r="B17" i="19"/>
  <c r="M17" i="19" s="1"/>
  <c r="J25" i="19"/>
  <c r="J22" i="19"/>
  <c r="O17" i="19" l="1"/>
  <c r="Q17" i="19"/>
  <c r="K17" i="19"/>
</calcChain>
</file>

<file path=xl/sharedStrings.xml><?xml version="1.0" encoding="utf-8"?>
<sst xmlns="http://schemas.openxmlformats.org/spreadsheetml/2006/main" count="720" uniqueCount="251">
  <si>
    <t>Versie:</t>
  </si>
  <si>
    <t>Selecteer partner type</t>
  </si>
  <si>
    <t>Methode kostenberekening</t>
  </si>
  <si>
    <t>Selecteer kostenmethode</t>
  </si>
  <si>
    <t>AGVV Category</t>
  </si>
  <si>
    <t>AGVV 27 (EZ kaderregeling)</t>
  </si>
  <si>
    <t>Partner type</t>
  </si>
  <si>
    <t>Zie ook:</t>
  </si>
  <si>
    <t>Regeling nationale EZK- en LNV-subsidies</t>
  </si>
  <si>
    <t>versie:</t>
  </si>
  <si>
    <t>IX Lab naam:</t>
  </si>
  <si>
    <t>Eigenaar + Exploitant</t>
  </si>
  <si>
    <t>Welke methode van berekening van subsidiabele kosten wilt u hanteren? (Zie Toelichting kostenposten.)</t>
  </si>
  <si>
    <t>Bestedingspatroon - vul percentage per kwartaal in</t>
  </si>
  <si>
    <t>Loonkosten per kwartaal</t>
  </si>
  <si>
    <t>Loonkosten:</t>
  </si>
  <si>
    <t>Bij vaste-uurtarief-systematiek: &lt;=60 euro</t>
  </si>
  <si>
    <t>Moet tot 100% optellen</t>
  </si>
  <si>
    <t>Activiteit</t>
  </si>
  <si>
    <t xml:space="preserve">Uurtarief </t>
  </si>
  <si>
    <t>Uren totaal</t>
  </si>
  <si>
    <t>Totaal Loonkosten</t>
  </si>
  <si>
    <t>Q1</t>
  </si>
  <si>
    <t>Q2</t>
  </si>
  <si>
    <t>Q3</t>
  </si>
  <si>
    <t>Q4</t>
  </si>
  <si>
    <t xml:space="preserve">Indien geen loonkosten, maar wel arbeid: </t>
  </si>
  <si>
    <t>Sub-Totaal</t>
  </si>
  <si>
    <t>Opslag algemene kosten (50%) (alleen bij loonkosten plus vaste-opslag-systematiek)</t>
  </si>
  <si>
    <t>Totaal loonkosten + opslag</t>
  </si>
  <si>
    <t>Kosten van materialen en hulpmiddelen per kwartaal</t>
  </si>
  <si>
    <t>Materiaal/hulpmiddel</t>
  </si>
  <si>
    <t>Prijs per hoeveelheid</t>
  </si>
  <si>
    <t>Hoeveelheid</t>
  </si>
  <si>
    <t>Hoev.x prijs</t>
  </si>
  <si>
    <t>Totaal</t>
  </si>
  <si>
    <t>Kosten van Machines  en apparatuur per kwartaal</t>
  </si>
  <si>
    <t>Kosten van Machines  en apparatuur</t>
  </si>
  <si>
    <t>Check % = 100% (non-labour)</t>
  </si>
  <si>
    <t>Kosten</t>
  </si>
  <si>
    <t>Aan derden verschuldigde kosten per kwartaal</t>
  </si>
  <si>
    <t>Aan derden verschuldigde kosten</t>
  </si>
  <si>
    <t>Totaal kosten per kwartaal</t>
  </si>
  <si>
    <t>Sponsoring derden</t>
  </si>
  <si>
    <t>Subsidie andere overheden</t>
  </si>
  <si>
    <t>Cofinanciering door provincie/gemeente. Voorwaarde: binnen steunplafond, geen dubbele financiering, transparant en toegestaan (Let op subsidies cumulatief tot 50%)</t>
  </si>
  <si>
    <t>Officiële toekenningsbrief</t>
  </si>
  <si>
    <t>Bijdrage van ROM of andere publieke instelling . Voorwaarde: binnen steunplafond, geen dubbele financiering, transparant en toegestaan (Let op subsidies cumulatief tot 50%)</t>
  </si>
  <si>
    <t>Toekenningsbrief</t>
  </si>
  <si>
    <t>EU-bijdrage aan hetzelfde project. Voorwaarde: binnen steunplafond, geen dubbele financiering, transparant en toegestaan (Let op subsidies cumulatief tot 50%)</t>
  </si>
  <si>
    <t>Grant Agreement / toekenningsbrief</t>
  </si>
  <si>
    <t>Bijdrage in natura - goederen/diensten (Marktconform en expliciet goedgekeurd)</t>
  </si>
  <si>
    <t>Waarderingsdocument + goedkeuring</t>
  </si>
  <si>
    <t>Interne toewijzing/begrotingsdocument</t>
  </si>
  <si>
    <t>Totaal eigen bijdrage</t>
  </si>
  <si>
    <t>waarvan publieke bijdragen</t>
  </si>
  <si>
    <t>Aandeel publieke bijdrage</t>
  </si>
  <si>
    <t>Bijdragen die niet meetellen als eigen bijdrage</t>
  </si>
  <si>
    <t>Niet toegestaan</t>
  </si>
  <si>
    <t>Afschrijving</t>
  </si>
  <si>
    <t>Gebouwen/machines/software ingebracht</t>
  </si>
  <si>
    <t>Inhuur derden</t>
  </si>
  <si>
    <t>Consultants/derden zonder risico</t>
  </si>
  <si>
    <t>Exploitant</t>
  </si>
  <si>
    <t>Eenheid per jaar</t>
  </si>
  <si>
    <t>Tarief per eenheid (euro)</t>
  </si>
  <si>
    <t>Omzet</t>
  </si>
  <si>
    <t>euro per jaar</t>
  </si>
  <si>
    <t>Vaste kosten IX Lab</t>
  </si>
  <si>
    <t>Variabele kosten - activiteiten</t>
  </si>
  <si>
    <t>Kosten per eenheid (euro)</t>
  </si>
  <si>
    <t>Totalen - Uitgangssituatie</t>
  </si>
  <si>
    <t>Saldo (Omzet–Kosten)</t>
  </si>
  <si>
    <t>Vaste uurtarief-systematiek (vast uurtarief van 60 euro)</t>
  </si>
  <si>
    <t>Projectgegevens</t>
  </si>
  <si>
    <t>Type organisatie</t>
  </si>
  <si>
    <t>Overig</t>
  </si>
  <si>
    <t>MKB</t>
  </si>
  <si>
    <t>Grootbedrijf</t>
  </si>
  <si>
    <t>Kenninstelling/Onderwwijs</t>
  </si>
  <si>
    <t>Overheid</t>
  </si>
  <si>
    <t>Keuze rol</t>
  </si>
  <si>
    <t>Keuze kostensystematiek</t>
  </si>
  <si>
    <t>Directe loonkosten plus vaste opslag-systematiek (50%)</t>
  </si>
  <si>
    <t>Integrale kostensystematiek</t>
  </si>
  <si>
    <t>Startdatum realisatie van het project</t>
  </si>
  <si>
    <t>Einddatum realisatie van het project</t>
  </si>
  <si>
    <t>A1. Gronden en gebouwen</t>
  </si>
  <si>
    <t>Omschrijving kosten</t>
  </si>
  <si>
    <t>Gronden</t>
  </si>
  <si>
    <t>Gebouwen</t>
  </si>
  <si>
    <t>totaal</t>
  </si>
  <si>
    <t>A2. Machines en apparatuur</t>
  </si>
  <si>
    <t>A3. Materialen en hulpmiddelen</t>
  </si>
  <si>
    <t>A4. Immateriële activa</t>
  </si>
  <si>
    <t>Detailengineering (alleen als uren geactiveerd worden op de balans)</t>
  </si>
  <si>
    <t>Project development  (alleen als geactiveerd wordt op de balans)</t>
  </si>
  <si>
    <t>Leges  (alleen als geactiveerd wordt op de balans)</t>
  </si>
  <si>
    <t>Elektriciteitsvoorziening</t>
  </si>
  <si>
    <t>A6. Overige kosten</t>
  </si>
  <si>
    <t xml:space="preserve">Onderdeel B: Subsidie </t>
  </si>
  <si>
    <t>B1</t>
  </si>
  <si>
    <t>B2</t>
  </si>
  <si>
    <t>Maximale subsidie percentage</t>
  </si>
  <si>
    <t>B3</t>
  </si>
  <si>
    <t>Maximale Steun (B1*B2)</t>
  </si>
  <si>
    <t>B4</t>
  </si>
  <si>
    <t>B5</t>
  </si>
  <si>
    <t>B6</t>
  </si>
  <si>
    <t xml:space="preserve">Gevraagde Investeringssubsidie   </t>
  </si>
  <si>
    <t>Onderdeel C: Financiering van het project</t>
  </si>
  <si>
    <t>C1</t>
  </si>
  <si>
    <t>C2</t>
  </si>
  <si>
    <t>Steun door bestuursorganen of Europese Commissie (B4)</t>
  </si>
  <si>
    <t>C3</t>
  </si>
  <si>
    <t>Gevraagde subsidie (B6)</t>
  </si>
  <si>
    <t>C4</t>
  </si>
  <si>
    <t>Ruimte voor toelichting onderdeel A t/m C</t>
  </si>
  <si>
    <t>A5. De aanleg van infrastructuur voor aansluiting van het IX Lab</t>
  </si>
  <si>
    <t>Digitale infrastructuur</t>
  </si>
  <si>
    <t>activiteit</t>
  </si>
  <si>
    <t>beheer</t>
  </si>
  <si>
    <t>marketing</t>
  </si>
  <si>
    <t>samenwerking</t>
  </si>
  <si>
    <t>kennisoverdracht</t>
  </si>
  <si>
    <t>IXLab:</t>
  </si>
  <si>
    <t>Soort Activiteit
(kies uit lijst)</t>
  </si>
  <si>
    <t>Exploitant en /of Eigenaar?</t>
  </si>
  <si>
    <t>Exploitant → alleen kosten tbv exploitatie
Eigenaar &amp; exploitant t → idem</t>
  </si>
  <si>
    <t>Omschrijving investeringen</t>
  </si>
  <si>
    <t>Onderdeel A: Totale investeringen</t>
  </si>
  <si>
    <t xml:space="preserve">Investeringen € </t>
  </si>
  <si>
    <t>Totale investeringen</t>
  </si>
  <si>
    <t>Totale investeringen (B1)</t>
  </si>
  <si>
    <t>subsidiabele kosten (max)</t>
  </si>
  <si>
    <t>Totale projectkosten</t>
  </si>
  <si>
    <t>D1.</t>
  </si>
  <si>
    <t>D2.</t>
  </si>
  <si>
    <t>D3.</t>
  </si>
  <si>
    <t>D4.</t>
  </si>
  <si>
    <t>D5.</t>
  </si>
  <si>
    <t>E1</t>
  </si>
  <si>
    <t>E2</t>
  </si>
  <si>
    <t>E3</t>
  </si>
  <si>
    <t>E4</t>
  </si>
  <si>
    <t>E5</t>
  </si>
  <si>
    <t>E6</t>
  </si>
  <si>
    <t>F1</t>
  </si>
  <si>
    <t>F2</t>
  </si>
  <si>
    <t>F3</t>
  </si>
  <si>
    <t>F4</t>
  </si>
  <si>
    <t>Totale kosten exploitatie</t>
  </si>
  <si>
    <t xml:space="preserve">Onderdeel E: Subsidie </t>
  </si>
  <si>
    <t>Onderdeel F: Financiering van het project</t>
  </si>
  <si>
    <t xml:space="preserve">Gevraagde subsidie   </t>
  </si>
  <si>
    <t>Machine/apparatuur</t>
  </si>
  <si>
    <t>Naam derden</t>
  </si>
  <si>
    <t>Werkzaamheden (toelichting)</t>
  </si>
  <si>
    <t>Activiteit (toelichting)</t>
  </si>
  <si>
    <t>Kosten van verbruiksmaterialen en hulpmiddelen:</t>
  </si>
  <si>
    <t>Afschrijftermijn</t>
  </si>
  <si>
    <t>Activatie in boekjaar</t>
  </si>
  <si>
    <t>Jaarlijkse afschrijfkosten</t>
  </si>
  <si>
    <t>Technische installaties</t>
  </si>
  <si>
    <t>ICT Hardware</t>
  </si>
  <si>
    <t xml:space="preserve">software </t>
  </si>
  <si>
    <t>beheer &amp; organisatie</t>
  </si>
  <si>
    <t>Jaarlijke activiteitenkosten</t>
  </si>
  <si>
    <t>Q1-2026</t>
  </si>
  <si>
    <t>Q2-2026</t>
  </si>
  <si>
    <t>Q3-2026</t>
  </si>
  <si>
    <t>Q4-2026</t>
  </si>
  <si>
    <t>Q1-2027</t>
  </si>
  <si>
    <t>Q2-2027</t>
  </si>
  <si>
    <t>Q3-2027</t>
  </si>
  <si>
    <t>Q4-2027</t>
  </si>
  <si>
    <t>Q1-2028</t>
  </si>
  <si>
    <t>Q2-2028</t>
  </si>
  <si>
    <t>Q3-2028</t>
  </si>
  <si>
    <t>Q4-2028</t>
  </si>
  <si>
    <t>Q1-2029</t>
  </si>
  <si>
    <t>Q2-2029</t>
  </si>
  <si>
    <t>Q3-2029</t>
  </si>
  <si>
    <t>Q4-2029</t>
  </si>
  <si>
    <t>Q1-2030</t>
  </si>
  <si>
    <t>Q2-2030</t>
  </si>
  <si>
    <t>Q3-2030</t>
  </si>
  <si>
    <t>Q4-2030</t>
  </si>
  <si>
    <t>Investeringen</t>
  </si>
  <si>
    <t>Totale Kosten/kwartaal</t>
  </si>
  <si>
    <t>Eigen Inbreng</t>
  </si>
  <si>
    <t>% Investeringen</t>
  </si>
  <si>
    <t>Totale Kosten Fase 1</t>
  </si>
  <si>
    <t>Investeringen (%)</t>
  </si>
  <si>
    <t>Subsidie Fase 1</t>
  </si>
  <si>
    <t>Totale Kosten Fase 2</t>
  </si>
  <si>
    <t>Subsidie Fase 2</t>
  </si>
  <si>
    <t>Opbrengsten als % van de kosten (Fase 1)</t>
  </si>
  <si>
    <t>Opbrengsten als % van de kosten (Fase 2)</t>
  </si>
  <si>
    <t>Aangevraagd Voorschot/kwartaal</t>
  </si>
  <si>
    <t>100%?</t>
  </si>
  <si>
    <t>Afschrijving /Boekjaar</t>
  </si>
  <si>
    <t>Totale verwachte opbrengsten Fase 2</t>
  </si>
  <si>
    <t>Totale verwachte opbrengsten Fase 1</t>
  </si>
  <si>
    <t>inzet CIIIC
(# eenheden/jaar)</t>
  </si>
  <si>
    <t>Post-CIIIC
(# eenheden/jaar)</t>
  </si>
  <si>
    <t>Eigen Vermogen middelen</t>
  </si>
  <si>
    <t>Vreemd Vermogen/Lease</t>
  </si>
  <si>
    <t>Externe financiers/Leningen</t>
  </si>
  <si>
    <t>bewijsmiddelen toevoegen</t>
  </si>
  <si>
    <t>Jaarrekening</t>
  </si>
  <si>
    <t>Toelichting</t>
  </si>
  <si>
    <t>Bedrag</t>
  </si>
  <si>
    <t>check 1 &gt;125K</t>
  </si>
  <si>
    <t>Fase 1 controle</t>
  </si>
  <si>
    <t>Fase 2 Controle</t>
  </si>
  <si>
    <t>Maximale subsidie (E3-E4)</t>
  </si>
  <si>
    <t>Totale kosten exploitatie (E1)</t>
  </si>
  <si>
    <t>Steun door bestuursorganen of Europese Commissie (E4)</t>
  </si>
  <si>
    <t>Gevraagde subsidie (E6)</t>
  </si>
  <si>
    <t>(alleen in te vullen door eigenaren of eigenaar-exploitanten)</t>
  </si>
  <si>
    <t>Benoem de locatie/BVO en NVO van het IX Lab door de eigenaar
Licht kort  toe welke faciliteiten in wordt geinvesteerd</t>
  </si>
  <si>
    <t>Voorfinanciering op basis van afgesloten
 Contracten voor gebruik</t>
  </si>
  <si>
    <r>
      <t xml:space="preserve">Publieke Financiering (tot max 50%)
</t>
    </r>
    <r>
      <rPr>
        <b/>
        <sz val="9"/>
        <rFont val="Verdana"/>
        <family val="2"/>
      </rPr>
      <t>(let op dit is dus maximaal 2,6%)</t>
    </r>
  </si>
  <si>
    <t>Andere steun door bestuursorganen of Europese Commissie ( (+ alle andere publieke middelen)</t>
  </si>
  <si>
    <t>Maximale subsidie (B3-B4) (max= 50% investeringen)</t>
  </si>
  <si>
    <t>Nog te financieren uit private middelen (=C1-C2-C3)</t>
  </si>
  <si>
    <t>Andere steun door bestuursorganen of Europese Commissie (en andere publieke middelen)</t>
  </si>
  <si>
    <t>Nog te financieren uit private middelen (=F1-F2-F3)</t>
  </si>
  <si>
    <t>(max 50%)</t>
  </si>
  <si>
    <t>Inzet Economische Activiteiten</t>
  </si>
  <si>
    <t>Contractdocumenten (toevoegen)</t>
  </si>
  <si>
    <t>(tegen marktconforme tarieven/kostprijs</t>
  </si>
  <si>
    <t>Aanvrager (Partner 1)</t>
  </si>
  <si>
    <t xml:space="preserve">Basisgegevens </t>
  </si>
  <si>
    <t>Onderdeel van een consortium</t>
  </si>
  <si>
    <t>Ja/nee</t>
  </si>
  <si>
    <t>Naam van het IX Lab:</t>
  </si>
  <si>
    <t>Locatie van het IX Lab:</t>
  </si>
  <si>
    <t>Naam van Consortium:</t>
  </si>
  <si>
    <t xml:space="preserve">Naam van de organisatie: </t>
  </si>
  <si>
    <t>Contactpersoon (naam &amp; e-mail):</t>
  </si>
  <si>
    <t>{naam organisatie}</t>
  </si>
  <si>
    <t xml:space="preserve">{naam IX lab} </t>
  </si>
  <si>
    <t xml:space="preserve">Investeringsbegroting </t>
  </si>
  <si>
    <t>Organisatie:</t>
  </si>
  <si>
    <t>check 3
subsidie deel 2</t>
  </si>
  <si>
    <t>check 4
totale subsidie</t>
  </si>
  <si>
    <t>check 2
subsidie deel 1</t>
  </si>
  <si>
    <t>type bijdrage (in cash/in kind)</t>
  </si>
  <si>
    <t>Private Financiering (minimaal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</si>
</sst>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 &quot;€&quot;\ * #,##0.00_ ;_ &quot;€&quot;\ * \-#,##0.00_ ;_ &quot;€&quot;\ * &quot;-&quot;??_ ;_ @_ "/>
    <numFmt numFmtId="164" formatCode="General_)"/>
    <numFmt numFmtId="165" formatCode="_-* #,##0_-;_-* #,##0\-;_-* &quot;-&quot;??_-;_-@_-"/>
    <numFmt numFmtId="166" formatCode="&quot;€&quot;\ #,##0.00_-"/>
    <numFmt numFmtId="167" formatCode="0.0%"/>
    <numFmt numFmtId="168" formatCode="_-* #,##0.00_-;_-* #,##0.00\-;_-* &quot;-&quot;??_-;_-@_-"/>
    <numFmt numFmtId="169" formatCode="#,##0.00_-"/>
    <numFmt numFmtId="170" formatCode="_-* #,##0_-;_-* #,##0\-;_-* &quot;-&quot;_-;_-@_-"/>
    <numFmt numFmtId="171" formatCode="_-&quot;€&quot;\ * #,##0.00_-;_-&quot;€&quot;\ * #,##0.00\-;_-&quot;€&quot;\ * &quot;-&quot;??_-;_-@_-"/>
    <numFmt numFmtId="172" formatCode="_-&quot;€&quot;\ * #,##0_-;_-&quot;€&quot;\ * #,##0\-;_-&quot;€&quot;\ * &quot;-&quot;??_-;_-@_-"/>
    <numFmt numFmtId="173" formatCode="#,##0_-"/>
    <numFmt numFmtId="174" formatCode="_-&quot;€&quot;\ * #,##0_-;_-&quot;€&quot;\ * #,##0\-;_-&quot;€&quot;\ * &quot;0&quot;??_-;_-@_-"/>
    <numFmt numFmtId="175" formatCode="_ &quot;€&quot;\ * #,##0_ ;_ &quot;€&quot;\ * \-#,##0_ ;_ &quot;€&quot;\ * &quot;-&quot;??_ ;_ @_ "/>
    <numFmt numFmtId="176" formatCode="#,##0_ ;\-#,##0\ "/>
    <numFmt numFmtId="177" formatCode="_ [$€-413]\ * #,##0_ ;_ [$€-413]\ * \-#,##0_ ;_ [$€-413]\ * &quot;-&quot;??_ ;_ @_ "/>
    <numFmt numFmtId="178" formatCode="_ [$€-413]\ * #,##0.00_ ;_ [$€-413]\ * \-#,##0.00_ ;_ [$€-413]\ * &quot;-&quot;??_ ;_ @_ "/>
    <numFmt numFmtId="179" formatCode="0_ ;\-0\ "/>
  </numFmts>
  <fonts count="48">
    <font>
      <sz val="10"/>
      <name val="Courier"/>
    </font>
    <font>
      <sz val="10"/>
      <name val="Arial"/>
      <family val="2"/>
    </font>
    <font>
      <sz val="10"/>
      <color indexed="8"/>
      <name val="Times New Roman"/>
      <family val="1"/>
    </font>
    <font>
      <sz val="10"/>
      <name val="Times New Roman"/>
      <family val="1"/>
    </font>
    <font>
      <sz val="10"/>
      <color indexed="8"/>
      <name val="Arial"/>
      <family val="2"/>
    </font>
    <font>
      <b/>
      <sz val="12"/>
      <color indexed="8"/>
      <name val="Arial"/>
      <family val="2"/>
    </font>
    <font>
      <b/>
      <sz val="10"/>
      <color indexed="8"/>
      <name val="Arial"/>
      <family val="2"/>
    </font>
    <font>
      <sz val="10"/>
      <name val="Arial"/>
      <family val="2"/>
    </font>
    <font>
      <b/>
      <sz val="10"/>
      <name val="Arial"/>
      <family val="2"/>
    </font>
    <font>
      <b/>
      <sz val="11"/>
      <color indexed="8"/>
      <name val="Arial"/>
      <family val="2"/>
    </font>
    <font>
      <sz val="12"/>
      <name val="Arial"/>
      <family val="2"/>
    </font>
    <font>
      <b/>
      <sz val="14"/>
      <color indexed="8"/>
      <name val="Arial"/>
      <family val="2"/>
    </font>
    <font>
      <sz val="14"/>
      <color indexed="8"/>
      <name val="Arial"/>
      <family val="2"/>
    </font>
    <font>
      <u/>
      <sz val="10"/>
      <color theme="10"/>
      <name val="Courier"/>
    </font>
    <font>
      <u/>
      <sz val="11"/>
      <color theme="10"/>
      <name val="Aptos"/>
      <family val="2"/>
    </font>
    <font>
      <sz val="11"/>
      <name val="Aptos"/>
      <family val="2"/>
    </font>
    <font>
      <sz val="10"/>
      <name val="Courier"/>
    </font>
    <font>
      <b/>
      <i/>
      <sz val="10"/>
      <color indexed="8"/>
      <name val="Arial"/>
      <family val="2"/>
    </font>
    <font>
      <b/>
      <sz val="10"/>
      <name val="Courier"/>
    </font>
    <font>
      <b/>
      <sz val="11"/>
      <color theme="1"/>
      <name val="Arial"/>
      <family val="2"/>
    </font>
    <font>
      <b/>
      <sz val="11"/>
      <color theme="1"/>
      <name val="Calibri"/>
      <family val="2"/>
      <scheme val="minor"/>
    </font>
    <font>
      <b/>
      <sz val="20"/>
      <color theme="1"/>
      <name val="Calibri"/>
      <family val="2"/>
      <scheme val="minor"/>
    </font>
    <font>
      <sz val="10"/>
      <name val="Calibri"/>
      <family val="2"/>
      <scheme val="minor"/>
    </font>
    <font>
      <sz val="9"/>
      <color indexed="8"/>
      <name val="Calibri"/>
      <family val="2"/>
      <scheme val="minor"/>
    </font>
    <font>
      <sz val="10"/>
      <color indexed="8"/>
      <name val="Calibri"/>
      <family val="2"/>
      <scheme val="minor"/>
    </font>
    <font>
      <sz val="10"/>
      <color rgb="FFFF0000"/>
      <name val="Times New Roman"/>
      <family val="1"/>
    </font>
    <font>
      <b/>
      <sz val="10"/>
      <color rgb="FFFF0000"/>
      <name val="Calibri"/>
      <family val="2"/>
      <scheme val="minor"/>
    </font>
    <font>
      <b/>
      <sz val="10"/>
      <color rgb="FFFF0000"/>
      <name val="Times New Roman"/>
      <family val="1"/>
    </font>
    <font>
      <b/>
      <sz val="14"/>
      <name val="Verdana"/>
      <family val="2"/>
    </font>
    <font>
      <sz val="11"/>
      <name val="Verdana"/>
      <family val="2"/>
    </font>
    <font>
      <b/>
      <sz val="11"/>
      <name val="Verdana"/>
      <family val="2"/>
    </font>
    <font>
      <sz val="10"/>
      <name val="Verdana"/>
      <family val="2"/>
    </font>
    <font>
      <sz val="10"/>
      <color theme="1"/>
      <name val="Calibri"/>
      <family val="2"/>
      <scheme val="minor"/>
    </font>
    <font>
      <b/>
      <sz val="10"/>
      <name val="Verdana"/>
      <family val="2"/>
    </font>
    <font>
      <sz val="12"/>
      <color indexed="9"/>
      <name val="Arial"/>
      <family val="2"/>
    </font>
    <font>
      <i/>
      <sz val="11"/>
      <name val="Verdana"/>
      <family val="2"/>
    </font>
    <font>
      <sz val="11"/>
      <color rgb="FFFF0000"/>
      <name val="Verdana"/>
      <family val="2"/>
    </font>
    <font>
      <sz val="11"/>
      <color indexed="9"/>
      <name val="Verdana"/>
      <family val="2"/>
    </font>
    <font>
      <b/>
      <sz val="11"/>
      <color indexed="9"/>
      <name val="Verdana"/>
      <family val="2"/>
    </font>
    <font>
      <b/>
      <sz val="11"/>
      <color rgb="FFFF0000"/>
      <name val="Verdana"/>
      <family val="2"/>
    </font>
    <font>
      <b/>
      <sz val="10"/>
      <name val="Calibri"/>
      <family val="2"/>
      <scheme val="minor"/>
    </font>
    <font>
      <sz val="8"/>
      <name val="Arial"/>
      <family val="2"/>
    </font>
    <font>
      <sz val="10"/>
      <color theme="1"/>
      <name val="Arial"/>
      <family val="2"/>
    </font>
    <font>
      <b/>
      <sz val="11"/>
      <name val="Calibri"/>
      <family val="2"/>
      <scheme val="minor"/>
    </font>
    <font>
      <b/>
      <sz val="9"/>
      <name val="Verdana"/>
      <family val="2"/>
    </font>
    <font>
      <sz val="9"/>
      <name val="Calibri"/>
      <family val="2"/>
      <scheme val="minor"/>
    </font>
    <font>
      <sz val="9"/>
      <name val="Arial"/>
      <family val="2"/>
    </font>
    <font>
      <sz val="8"/>
      <name val="Calibri"/>
      <family val="2"/>
      <scheme val="minor"/>
    </font>
  </fonts>
  <fills count="10">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rgb="FFDCE6F0"/>
        <bgColor indexed="64"/>
      </patternFill>
    </fill>
    <fill>
      <patternFill patternType="solid">
        <fgColor indexed="43"/>
        <bgColor indexed="64"/>
      </patternFill>
    </fill>
    <fill>
      <patternFill patternType="solid">
        <fgColor rgb="FFB7DEE8"/>
        <bgColor indexed="64"/>
      </patternFill>
    </fill>
    <fill>
      <patternFill patternType="solid">
        <fgColor rgb="FFFF0000"/>
        <bgColor indexed="64"/>
      </patternFill>
    </fill>
  </fills>
  <borders count="9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theme="1"/>
      </left>
      <right/>
      <top style="medium">
        <color theme="1"/>
      </top>
      <bottom style="medium">
        <color theme="1"/>
      </bottom>
      <diagonal/>
    </border>
    <border>
      <left style="thin">
        <color theme="0" tint="-0.249977111117893"/>
      </left>
      <right style="medium">
        <color theme="1"/>
      </right>
      <top style="medium">
        <color theme="1"/>
      </top>
      <bottom style="medium">
        <color theme="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dotted">
        <color indexed="64"/>
      </bottom>
      <diagonal/>
    </border>
    <border>
      <left/>
      <right/>
      <top style="dotted">
        <color indexed="64"/>
      </top>
      <bottom style="dotted">
        <color indexed="64"/>
      </bottom>
      <diagonal/>
    </border>
    <border>
      <left style="thin">
        <color auto="1"/>
      </left>
      <right style="thin">
        <color auto="1"/>
      </right>
      <top/>
      <bottom/>
      <diagonal/>
    </border>
    <border>
      <left style="thin">
        <color indexed="64"/>
      </left>
      <right style="thin">
        <color indexed="64"/>
      </right>
      <top/>
      <bottom style="dotted">
        <color indexed="64"/>
      </bottom>
      <diagonal/>
    </border>
    <border>
      <left/>
      <right/>
      <top style="dotted">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theme="1"/>
      </left>
      <right/>
      <top style="medium">
        <color theme="1"/>
      </top>
      <bottom/>
      <diagonal/>
    </border>
    <border>
      <left style="thin">
        <color theme="0" tint="-0.249977111117893"/>
      </left>
      <right style="medium">
        <color theme="1"/>
      </right>
      <top style="medium">
        <color theme="1"/>
      </top>
      <bottom/>
      <diagonal/>
    </border>
  </borders>
  <cellStyleXfs count="10">
    <xf numFmtId="164" fontId="0" fillId="0" borderId="0"/>
    <xf numFmtId="168" fontId="7" fillId="0" borderId="0"/>
    <xf numFmtId="9" fontId="7" fillId="0" borderId="0"/>
    <xf numFmtId="164" fontId="13" fillId="0" borderId="0"/>
    <xf numFmtId="44" fontId="16" fillId="0" borderId="0"/>
    <xf numFmtId="0" fontId="1" fillId="0" borderId="0"/>
    <xf numFmtId="0" fontId="3" fillId="0" borderId="0"/>
    <xf numFmtId="9" fontId="1" fillId="0" borderId="0" applyFont="0" applyFill="0" applyBorder="0" applyAlignment="0" applyProtection="0"/>
    <xf numFmtId="168" fontId="1" fillId="0" borderId="0" applyFont="0" applyFill="0" applyBorder="0" applyAlignment="0" applyProtection="0"/>
    <xf numFmtId="171" fontId="1" fillId="0" borderId="0" applyFont="0" applyFill="0" applyBorder="0" applyAlignment="0" applyProtection="0"/>
  </cellStyleXfs>
  <cellXfs count="764">
    <xf numFmtId="164" fontId="0" fillId="0" borderId="0" xfId="0"/>
    <xf numFmtId="165" fontId="4" fillId="3" borderId="0" xfId="1" applyNumberFormat="1" applyFont="1" applyFill="1" applyProtection="1">
      <protection hidden="1"/>
    </xf>
    <xf numFmtId="166" fontId="4" fillId="3" borderId="0" xfId="1" applyNumberFormat="1" applyFont="1" applyFill="1" applyAlignment="1" applyProtection="1">
      <alignment horizontal="right"/>
      <protection hidden="1"/>
    </xf>
    <xf numFmtId="166" fontId="4" fillId="3" borderId="0" xfId="1" applyNumberFormat="1" applyFont="1" applyFill="1" applyProtection="1">
      <protection hidden="1"/>
    </xf>
    <xf numFmtId="10" fontId="4" fillId="3" borderId="0" xfId="1" applyNumberFormat="1" applyFont="1" applyFill="1" applyProtection="1">
      <protection hidden="1"/>
    </xf>
    <xf numFmtId="165" fontId="6" fillId="3" borderId="0" xfId="1" applyNumberFormat="1" applyFont="1" applyFill="1" applyProtection="1">
      <protection hidden="1"/>
    </xf>
    <xf numFmtId="166" fontId="6" fillId="3" borderId="0" xfId="1" applyNumberFormat="1" applyFont="1" applyFill="1" applyProtection="1">
      <protection hidden="1"/>
    </xf>
    <xf numFmtId="165" fontId="8" fillId="3" borderId="0" xfId="1" applyNumberFormat="1" applyFont="1" applyFill="1" applyProtection="1">
      <protection hidden="1"/>
    </xf>
    <xf numFmtId="166" fontId="8" fillId="3" borderId="0" xfId="1" applyNumberFormat="1" applyFont="1" applyFill="1" applyProtection="1">
      <protection hidden="1"/>
    </xf>
    <xf numFmtId="10" fontId="6" fillId="3" borderId="0" xfId="1" applyNumberFormat="1" applyFont="1" applyFill="1" applyProtection="1">
      <protection hidden="1"/>
    </xf>
    <xf numFmtId="165" fontId="5" fillId="3" borderId="0" xfId="1" applyNumberFormat="1" applyFont="1" applyFill="1" applyProtection="1">
      <protection hidden="1"/>
    </xf>
    <xf numFmtId="165" fontId="4" fillId="3" borderId="6" xfId="1" applyNumberFormat="1" applyFont="1" applyFill="1" applyBorder="1" applyProtection="1">
      <protection hidden="1"/>
    </xf>
    <xf numFmtId="3" fontId="6" fillId="3" borderId="0" xfId="1" applyNumberFormat="1" applyFont="1" applyFill="1" applyProtection="1">
      <protection hidden="1"/>
    </xf>
    <xf numFmtId="165" fontId="6" fillId="3" borderId="2" xfId="1" applyNumberFormat="1" applyFont="1" applyFill="1" applyBorder="1" applyProtection="1">
      <protection hidden="1"/>
    </xf>
    <xf numFmtId="165" fontId="11" fillId="3" borderId="0" xfId="1" applyNumberFormat="1" applyFont="1" applyFill="1" applyProtection="1">
      <protection hidden="1"/>
    </xf>
    <xf numFmtId="165" fontId="9" fillId="3" borderId="0" xfId="1" applyNumberFormat="1" applyFont="1" applyFill="1" applyProtection="1">
      <protection hidden="1"/>
    </xf>
    <xf numFmtId="166" fontId="9" fillId="3" borderId="0" xfId="1" applyNumberFormat="1" applyFont="1" applyFill="1" applyProtection="1">
      <protection hidden="1"/>
    </xf>
    <xf numFmtId="165" fontId="2" fillId="3" borderId="0" xfId="1" applyNumberFormat="1" applyFont="1" applyFill="1" applyProtection="1">
      <protection hidden="1"/>
    </xf>
    <xf numFmtId="166" fontId="2" fillId="3" borderId="0" xfId="1" applyNumberFormat="1" applyFont="1" applyFill="1" applyProtection="1">
      <protection hidden="1"/>
    </xf>
    <xf numFmtId="10" fontId="2" fillId="3" borderId="0" xfId="1" applyNumberFormat="1" applyFont="1" applyFill="1" applyProtection="1">
      <protection hidden="1"/>
    </xf>
    <xf numFmtId="164" fontId="0" fillId="3" borderId="0" xfId="0" applyFill="1"/>
    <xf numFmtId="164" fontId="3" fillId="3" borderId="0" xfId="0" applyFont="1" applyFill="1" applyProtection="1">
      <protection hidden="1"/>
    </xf>
    <xf numFmtId="165" fontId="6" fillId="3" borderId="6" xfId="1" applyNumberFormat="1" applyFont="1" applyFill="1" applyBorder="1" applyProtection="1">
      <protection hidden="1"/>
    </xf>
    <xf numFmtId="165" fontId="11" fillId="3" borderId="1" xfId="1" applyNumberFormat="1" applyFont="1" applyFill="1" applyBorder="1" applyProtection="1">
      <protection hidden="1"/>
    </xf>
    <xf numFmtId="165" fontId="11" fillId="3" borderId="10" xfId="1" applyNumberFormat="1" applyFont="1" applyFill="1" applyBorder="1" applyProtection="1">
      <protection hidden="1"/>
    </xf>
    <xf numFmtId="166" fontId="11" fillId="3" borderId="10" xfId="1" applyNumberFormat="1" applyFont="1" applyFill="1" applyBorder="1" applyProtection="1">
      <protection hidden="1"/>
    </xf>
    <xf numFmtId="165" fontId="12" fillId="3" borderId="10" xfId="1" applyNumberFormat="1" applyFont="1" applyFill="1" applyBorder="1" applyProtection="1">
      <protection hidden="1"/>
    </xf>
    <xf numFmtId="165" fontId="5" fillId="3" borderId="12" xfId="1" applyNumberFormat="1" applyFont="1" applyFill="1" applyBorder="1" applyProtection="1">
      <protection hidden="1"/>
    </xf>
    <xf numFmtId="164" fontId="7" fillId="3" borderId="0" xfId="0" applyFont="1" applyFill="1" applyProtection="1">
      <protection hidden="1"/>
    </xf>
    <xf numFmtId="164" fontId="3" fillId="3" borderId="0" xfId="0" applyFont="1" applyFill="1" applyAlignment="1" applyProtection="1">
      <alignment horizontal="right"/>
      <protection hidden="1"/>
    </xf>
    <xf numFmtId="165" fontId="8" fillId="3" borderId="0" xfId="1" applyNumberFormat="1" applyFont="1" applyFill="1" applyAlignment="1" applyProtection="1">
      <alignment horizontal="left"/>
      <protection hidden="1"/>
    </xf>
    <xf numFmtId="0" fontId="4" fillId="3" borderId="0" xfId="1" applyNumberFormat="1" applyFont="1" applyFill="1" applyAlignment="1" applyProtection="1">
      <alignment horizontal="left"/>
      <protection hidden="1"/>
    </xf>
    <xf numFmtId="164" fontId="3" fillId="0" borderId="0" xfId="0" applyFont="1" applyAlignment="1" applyProtection="1">
      <alignment horizontal="left"/>
      <protection hidden="1"/>
    </xf>
    <xf numFmtId="164" fontId="14" fillId="0" borderId="0" xfId="3" applyFont="1"/>
    <xf numFmtId="164" fontId="15" fillId="3" borderId="0" xfId="0" applyFont="1" applyFill="1" applyAlignment="1">
      <alignment horizontal="right"/>
    </xf>
    <xf numFmtId="164" fontId="1" fillId="3" borderId="0" xfId="0" applyFont="1" applyFill="1" applyProtection="1">
      <protection hidden="1"/>
    </xf>
    <xf numFmtId="165" fontId="6" fillId="3" borderId="14" xfId="1" applyNumberFormat="1" applyFont="1" applyFill="1" applyBorder="1" applyProtection="1">
      <protection hidden="1"/>
    </xf>
    <xf numFmtId="165" fontId="6" fillId="3" borderId="0" xfId="1" applyNumberFormat="1" applyFont="1" applyFill="1" applyAlignment="1" applyProtection="1">
      <alignment horizontal="center" vertical="center"/>
      <protection hidden="1"/>
    </xf>
    <xf numFmtId="165" fontId="4" fillId="4" borderId="14" xfId="1" applyNumberFormat="1" applyFont="1" applyFill="1" applyBorder="1" applyProtection="1">
      <protection locked="0" hidden="1"/>
    </xf>
    <xf numFmtId="165" fontId="6" fillId="3" borderId="19" xfId="1" applyNumberFormat="1" applyFont="1" applyFill="1" applyBorder="1" applyProtection="1">
      <protection hidden="1"/>
    </xf>
    <xf numFmtId="165" fontId="4" fillId="4" borderId="28" xfId="1" applyNumberFormat="1" applyFont="1" applyFill="1" applyBorder="1" applyProtection="1">
      <protection locked="0" hidden="1"/>
    </xf>
    <xf numFmtId="166" fontId="4" fillId="3" borderId="28" xfId="1" applyNumberFormat="1" applyFont="1" applyFill="1" applyBorder="1" applyProtection="1">
      <protection hidden="1"/>
    </xf>
    <xf numFmtId="165" fontId="4" fillId="3" borderId="28" xfId="1" applyNumberFormat="1" applyFont="1" applyFill="1" applyBorder="1" applyProtection="1">
      <protection hidden="1"/>
    </xf>
    <xf numFmtId="0" fontId="4" fillId="3" borderId="0" xfId="1" applyNumberFormat="1" applyFont="1" applyFill="1" applyProtection="1">
      <protection hidden="1"/>
    </xf>
    <xf numFmtId="0" fontId="6" fillId="3" borderId="16" xfId="1" applyNumberFormat="1" applyFont="1" applyFill="1" applyBorder="1" applyProtection="1">
      <protection hidden="1"/>
    </xf>
    <xf numFmtId="0" fontId="6" fillId="3" borderId="17" xfId="1" applyNumberFormat="1" applyFont="1" applyFill="1" applyBorder="1" applyProtection="1">
      <protection hidden="1"/>
    </xf>
    <xf numFmtId="0" fontId="6" fillId="3" borderId="0" xfId="1" applyNumberFormat="1" applyFont="1" applyFill="1" applyProtection="1">
      <protection hidden="1"/>
    </xf>
    <xf numFmtId="0" fontId="17" fillId="3" borderId="17" xfId="1" applyNumberFormat="1" applyFont="1" applyFill="1" applyBorder="1" applyProtection="1">
      <protection hidden="1"/>
    </xf>
    <xf numFmtId="165" fontId="4" fillId="3" borderId="0" xfId="1" applyNumberFormat="1" applyFont="1" applyFill="1" applyAlignment="1" applyProtection="1">
      <alignment horizontal="center" vertical="center"/>
      <protection hidden="1"/>
    </xf>
    <xf numFmtId="165" fontId="6" fillId="3" borderId="21" xfId="1" applyNumberFormat="1" applyFont="1" applyFill="1" applyBorder="1" applyAlignment="1" applyProtection="1">
      <alignment horizontal="center" vertical="center"/>
      <protection hidden="1"/>
    </xf>
    <xf numFmtId="165" fontId="6" fillId="3" borderId="22" xfId="1" applyNumberFormat="1" applyFont="1" applyFill="1" applyBorder="1" applyAlignment="1" applyProtection="1">
      <alignment horizontal="center" vertical="center"/>
      <protection hidden="1"/>
    </xf>
    <xf numFmtId="165" fontId="6" fillId="3" borderId="23" xfId="1" applyNumberFormat="1" applyFont="1" applyFill="1" applyBorder="1" applyAlignment="1" applyProtection="1">
      <alignment horizontal="center" vertical="center"/>
      <protection hidden="1"/>
    </xf>
    <xf numFmtId="9" fontId="4" fillId="3" borderId="27" xfId="2" applyFont="1" applyFill="1" applyBorder="1" applyAlignment="1" applyProtection="1">
      <alignment horizontal="center" vertical="center"/>
      <protection hidden="1"/>
    </xf>
    <xf numFmtId="9" fontId="4" fillId="3" borderId="28" xfId="2" applyFont="1" applyFill="1" applyBorder="1" applyAlignment="1" applyProtection="1">
      <alignment horizontal="center" vertical="center"/>
      <protection hidden="1"/>
    </xf>
    <xf numFmtId="9" fontId="4" fillId="3" borderId="29" xfId="2" applyFont="1" applyFill="1" applyBorder="1" applyAlignment="1" applyProtection="1">
      <alignment horizontal="center" vertical="center"/>
      <protection hidden="1"/>
    </xf>
    <xf numFmtId="9" fontId="4" fillId="3" borderId="38" xfId="2" applyFont="1" applyFill="1" applyBorder="1" applyAlignment="1" applyProtection="1">
      <alignment horizontal="center" vertical="center"/>
      <protection hidden="1"/>
    </xf>
    <xf numFmtId="165" fontId="6" fillId="3" borderId="10" xfId="1" applyNumberFormat="1" applyFont="1" applyFill="1" applyBorder="1" applyAlignment="1" applyProtection="1">
      <alignment horizontal="center" vertical="center"/>
      <protection hidden="1"/>
    </xf>
    <xf numFmtId="165" fontId="6" fillId="3" borderId="31" xfId="1" applyNumberFormat="1" applyFont="1" applyFill="1" applyBorder="1" applyAlignment="1" applyProtection="1">
      <alignment horizontal="center" vertical="center"/>
      <protection hidden="1"/>
    </xf>
    <xf numFmtId="165" fontId="6" fillId="3" borderId="26" xfId="1" applyNumberFormat="1" applyFont="1" applyFill="1" applyBorder="1" applyAlignment="1" applyProtection="1">
      <alignment horizontal="center" vertical="center"/>
      <protection hidden="1"/>
    </xf>
    <xf numFmtId="9" fontId="6" fillId="3" borderId="0" xfId="2" applyFont="1" applyFill="1" applyAlignment="1" applyProtection="1">
      <alignment horizontal="center" vertical="center"/>
      <protection hidden="1"/>
    </xf>
    <xf numFmtId="165" fontId="6" fillId="3" borderId="44" xfId="1" applyNumberFormat="1" applyFont="1" applyFill="1" applyBorder="1" applyProtection="1">
      <protection hidden="1"/>
    </xf>
    <xf numFmtId="165" fontId="6" fillId="3" borderId="45" xfId="1" applyNumberFormat="1" applyFont="1" applyFill="1" applyBorder="1" applyProtection="1">
      <protection hidden="1"/>
    </xf>
    <xf numFmtId="166" fontId="6" fillId="3" borderId="45" xfId="1" applyNumberFormat="1" applyFont="1" applyFill="1" applyBorder="1" applyProtection="1">
      <protection hidden="1"/>
    </xf>
    <xf numFmtId="9" fontId="4" fillId="3" borderId="0" xfId="2" applyFont="1" applyFill="1" applyAlignment="1" applyProtection="1">
      <alignment horizontal="center" vertical="center"/>
      <protection hidden="1"/>
    </xf>
    <xf numFmtId="165" fontId="4" fillId="0" borderId="0" xfId="1" applyNumberFormat="1" applyFont="1" applyProtection="1">
      <protection hidden="1"/>
    </xf>
    <xf numFmtId="166" fontId="6" fillId="0" borderId="0" xfId="1" applyNumberFormat="1" applyFont="1" applyAlignment="1" applyProtection="1">
      <alignment horizontal="center" vertical="center" wrapText="1"/>
      <protection hidden="1"/>
    </xf>
    <xf numFmtId="9" fontId="4" fillId="0" borderId="0" xfId="2" applyFont="1" applyAlignment="1" applyProtection="1">
      <alignment horizontal="center" vertical="center"/>
      <protection hidden="1"/>
    </xf>
    <xf numFmtId="9" fontId="4" fillId="3" borderId="39" xfId="2" applyFont="1" applyFill="1" applyBorder="1" applyAlignment="1" applyProtection="1">
      <alignment horizontal="center" vertical="center"/>
      <protection hidden="1"/>
    </xf>
    <xf numFmtId="9" fontId="4" fillId="3" borderId="40" xfId="2" applyFont="1" applyFill="1" applyBorder="1" applyAlignment="1" applyProtection="1">
      <alignment horizontal="center" vertical="center"/>
      <protection hidden="1"/>
    </xf>
    <xf numFmtId="9" fontId="4" fillId="3" borderId="42" xfId="2" applyFont="1" applyFill="1" applyBorder="1" applyAlignment="1" applyProtection="1">
      <alignment horizontal="center" vertical="center"/>
      <protection hidden="1"/>
    </xf>
    <xf numFmtId="44" fontId="6" fillId="0" borderId="0" xfId="4" applyFont="1" applyAlignment="1" applyProtection="1">
      <alignment horizontal="center" vertical="center"/>
      <protection hidden="1"/>
    </xf>
    <xf numFmtId="44" fontId="6" fillId="3" borderId="0" xfId="4" applyFont="1" applyFill="1" applyAlignment="1" applyProtection="1">
      <alignment horizontal="center" vertical="center"/>
      <protection hidden="1"/>
    </xf>
    <xf numFmtId="165" fontId="4" fillId="3" borderId="45" xfId="1" applyNumberFormat="1" applyFont="1" applyFill="1" applyBorder="1" applyProtection="1">
      <protection hidden="1"/>
    </xf>
    <xf numFmtId="165" fontId="4" fillId="4" borderId="40" xfId="1" applyNumberFormat="1" applyFont="1" applyFill="1" applyBorder="1" applyProtection="1">
      <protection locked="0" hidden="1"/>
    </xf>
    <xf numFmtId="165" fontId="4" fillId="3" borderId="27" xfId="1" applyNumberFormat="1" applyFont="1" applyFill="1" applyBorder="1" applyProtection="1">
      <protection hidden="1"/>
    </xf>
    <xf numFmtId="9" fontId="4" fillId="3" borderId="44" xfId="2" applyFont="1" applyFill="1" applyBorder="1" applyAlignment="1" applyProtection="1">
      <alignment horizontal="center" vertical="center"/>
      <protection hidden="1"/>
    </xf>
    <xf numFmtId="9" fontId="4" fillId="3" borderId="45" xfId="2" applyFont="1" applyFill="1" applyBorder="1" applyAlignment="1" applyProtection="1">
      <alignment horizontal="center" vertical="center"/>
      <protection hidden="1"/>
    </xf>
    <xf numFmtId="9" fontId="4" fillId="3" borderId="46" xfId="2" applyFont="1" applyFill="1" applyBorder="1" applyAlignment="1" applyProtection="1">
      <alignment horizontal="center" vertical="center"/>
      <protection hidden="1"/>
    </xf>
    <xf numFmtId="9" fontId="4" fillId="3" borderId="15" xfId="2" applyFont="1" applyFill="1" applyBorder="1" applyAlignment="1" applyProtection="1">
      <alignment horizontal="center" vertical="center"/>
      <protection hidden="1"/>
    </xf>
    <xf numFmtId="165" fontId="6" fillId="3" borderId="1" xfId="1" applyNumberFormat="1" applyFont="1" applyFill="1" applyBorder="1" applyProtection="1">
      <protection hidden="1"/>
    </xf>
    <xf numFmtId="165" fontId="6" fillId="3" borderId="10" xfId="1" applyNumberFormat="1" applyFont="1" applyFill="1" applyBorder="1" applyProtection="1">
      <protection hidden="1"/>
    </xf>
    <xf numFmtId="165" fontId="11" fillId="3" borderId="10" xfId="1" applyNumberFormat="1" applyFont="1" applyFill="1" applyBorder="1" applyAlignment="1" applyProtection="1">
      <alignment horizontal="center" vertical="center"/>
      <protection hidden="1"/>
    </xf>
    <xf numFmtId="165" fontId="4" fillId="3" borderId="2" xfId="1" applyNumberFormat="1" applyFont="1" applyFill="1" applyBorder="1" applyProtection="1">
      <protection hidden="1"/>
    </xf>
    <xf numFmtId="164" fontId="1" fillId="0" borderId="0" xfId="0" applyFont="1"/>
    <xf numFmtId="165" fontId="18" fillId="0" borderId="0" xfId="1" applyNumberFormat="1" applyFont="1" applyAlignment="1" applyProtection="1">
      <alignment horizontal="center" vertical="center" wrapText="1"/>
      <protection hidden="1"/>
    </xf>
    <xf numFmtId="166" fontId="4" fillId="3" borderId="0" xfId="1" applyNumberFormat="1" applyFont="1" applyFill="1" applyAlignment="1" applyProtection="1">
      <alignment horizontal="center" vertical="center"/>
      <protection hidden="1"/>
    </xf>
    <xf numFmtId="165" fontId="4" fillId="0" borderId="44" xfId="1" applyNumberFormat="1" applyFont="1" applyBorder="1" applyAlignment="1" applyProtection="1">
      <alignment horizontal="center" vertical="center" wrapText="1"/>
      <protection hidden="1"/>
    </xf>
    <xf numFmtId="165" fontId="4" fillId="0" borderId="48" xfId="1" applyNumberFormat="1" applyFont="1" applyBorder="1" applyAlignment="1" applyProtection="1">
      <alignment horizontal="center" vertical="center" wrapText="1"/>
      <protection hidden="1"/>
    </xf>
    <xf numFmtId="9" fontId="4" fillId="3" borderId="0" xfId="2" applyFont="1" applyFill="1" applyAlignment="1" applyProtection="1">
      <alignment horizontal="left" vertical="center"/>
      <protection hidden="1"/>
    </xf>
    <xf numFmtId="9" fontId="4" fillId="3" borderId="0" xfId="2" applyFont="1" applyFill="1" applyAlignment="1" applyProtection="1">
      <alignment horizontal="right" vertical="center"/>
      <protection hidden="1"/>
    </xf>
    <xf numFmtId="165" fontId="6" fillId="3" borderId="0" xfId="1" applyNumberFormat="1" applyFont="1" applyFill="1" applyAlignment="1" applyProtection="1">
      <alignment horizontal="right" vertical="center"/>
      <protection hidden="1"/>
    </xf>
    <xf numFmtId="165" fontId="6" fillId="3" borderId="0" xfId="1" applyNumberFormat="1" applyFont="1" applyFill="1" applyAlignment="1" applyProtection="1">
      <alignment horizontal="left" vertical="center"/>
      <protection hidden="1"/>
    </xf>
    <xf numFmtId="165" fontId="4" fillId="0" borderId="0" xfId="1" applyNumberFormat="1" applyFont="1" applyAlignment="1" applyProtection="1">
      <alignment horizontal="right"/>
      <protection hidden="1"/>
    </xf>
    <xf numFmtId="9" fontId="4" fillId="0" borderId="0" xfId="2" applyFont="1" applyAlignment="1" applyProtection="1">
      <alignment horizontal="right" vertical="center"/>
      <protection hidden="1"/>
    </xf>
    <xf numFmtId="9" fontId="4" fillId="3" borderId="55" xfId="2" applyFont="1" applyFill="1" applyBorder="1" applyAlignment="1" applyProtection="1">
      <alignment horizontal="center" vertical="center"/>
      <protection hidden="1"/>
    </xf>
    <xf numFmtId="9" fontId="4" fillId="3" borderId="41" xfId="2" applyFont="1" applyFill="1" applyBorder="1" applyAlignment="1" applyProtection="1">
      <alignment horizontal="center" vertical="center"/>
      <protection hidden="1"/>
    </xf>
    <xf numFmtId="9" fontId="4" fillId="3" borderId="52" xfId="2" applyFont="1" applyFill="1" applyBorder="1" applyAlignment="1" applyProtection="1">
      <alignment horizontal="center" vertical="center"/>
      <protection hidden="1"/>
    </xf>
    <xf numFmtId="9" fontId="4" fillId="3" borderId="56" xfId="2" applyFont="1" applyFill="1" applyBorder="1" applyAlignment="1" applyProtection="1">
      <alignment horizontal="center" vertical="center"/>
      <protection hidden="1"/>
    </xf>
    <xf numFmtId="9" fontId="4" fillId="3" borderId="43" xfId="2" applyFont="1" applyFill="1" applyBorder="1" applyAlignment="1" applyProtection="1">
      <alignment horizontal="center" vertical="center"/>
      <protection hidden="1"/>
    </xf>
    <xf numFmtId="9" fontId="4" fillId="3" borderId="53" xfId="2" applyFont="1" applyFill="1" applyBorder="1" applyAlignment="1" applyProtection="1">
      <alignment horizontal="center" vertical="center"/>
      <protection hidden="1"/>
    </xf>
    <xf numFmtId="165" fontId="4" fillId="0" borderId="39" xfId="1" applyNumberFormat="1" applyFont="1" applyBorder="1" applyAlignment="1" applyProtection="1">
      <alignment horizontal="center" vertical="center" wrapText="1"/>
      <protection hidden="1"/>
    </xf>
    <xf numFmtId="9" fontId="4" fillId="3" borderId="47" xfId="2" applyFont="1" applyFill="1" applyBorder="1" applyAlignment="1" applyProtection="1">
      <alignment horizontal="center" vertical="center"/>
      <protection hidden="1"/>
    </xf>
    <xf numFmtId="9" fontId="6" fillId="3" borderId="44" xfId="2" applyFont="1" applyFill="1" applyBorder="1" applyAlignment="1" applyProtection="1">
      <alignment horizontal="center" vertical="center"/>
      <protection hidden="1"/>
    </xf>
    <xf numFmtId="9" fontId="6" fillId="3" borderId="45" xfId="2" applyFont="1" applyFill="1" applyBorder="1" applyAlignment="1" applyProtection="1">
      <alignment horizontal="center" vertical="center"/>
      <protection hidden="1"/>
    </xf>
    <xf numFmtId="9" fontId="6" fillId="3" borderId="52" xfId="2" applyFont="1" applyFill="1" applyBorder="1" applyAlignment="1" applyProtection="1">
      <alignment horizontal="center" vertical="center"/>
      <protection hidden="1"/>
    </xf>
    <xf numFmtId="9" fontId="6" fillId="3" borderId="46" xfId="2" applyFont="1" applyFill="1" applyBorder="1" applyAlignment="1" applyProtection="1">
      <alignment horizontal="center" vertical="center"/>
      <protection hidden="1"/>
    </xf>
    <xf numFmtId="9" fontId="6" fillId="3" borderId="53" xfId="2" applyFont="1" applyFill="1" applyBorder="1" applyAlignment="1" applyProtection="1">
      <alignment horizontal="center" vertical="center"/>
      <protection hidden="1"/>
    </xf>
    <xf numFmtId="9" fontId="6" fillId="3" borderId="2" xfId="2" applyFont="1" applyFill="1" applyBorder="1" applyAlignment="1" applyProtection="1">
      <alignment horizontal="center" vertical="center"/>
      <protection hidden="1"/>
    </xf>
    <xf numFmtId="165" fontId="4" fillId="3" borderId="10" xfId="1" applyNumberFormat="1" applyFont="1" applyFill="1" applyBorder="1" applyProtection="1">
      <protection hidden="1"/>
    </xf>
    <xf numFmtId="165" fontId="4" fillId="4" borderId="55" xfId="1" applyNumberFormat="1" applyFont="1" applyFill="1" applyBorder="1" applyProtection="1">
      <protection locked="0" hidden="1"/>
    </xf>
    <xf numFmtId="165" fontId="4" fillId="4" borderId="30" xfId="1" applyNumberFormat="1" applyFont="1" applyFill="1" applyBorder="1" applyProtection="1">
      <protection locked="0" hidden="1"/>
    </xf>
    <xf numFmtId="1" fontId="6" fillId="3" borderId="30" xfId="1" applyNumberFormat="1" applyFont="1" applyFill="1" applyBorder="1" applyProtection="1">
      <protection hidden="1"/>
    </xf>
    <xf numFmtId="166" fontId="4" fillId="3" borderId="52" xfId="1" applyNumberFormat="1" applyFont="1" applyFill="1" applyBorder="1" applyProtection="1">
      <protection hidden="1"/>
    </xf>
    <xf numFmtId="165" fontId="6" fillId="2" borderId="15" xfId="1" applyNumberFormat="1" applyFont="1" applyFill="1" applyBorder="1" applyProtection="1">
      <protection hidden="1"/>
    </xf>
    <xf numFmtId="0" fontId="6" fillId="3" borderId="54" xfId="1" applyNumberFormat="1" applyFont="1" applyFill="1" applyBorder="1" applyProtection="1">
      <protection hidden="1"/>
    </xf>
    <xf numFmtId="165" fontId="4" fillId="4" borderId="32" xfId="1" applyNumberFormat="1" applyFont="1" applyFill="1" applyBorder="1" applyProtection="1">
      <protection locked="0" hidden="1"/>
    </xf>
    <xf numFmtId="165" fontId="6" fillId="3" borderId="15" xfId="1" applyNumberFormat="1" applyFont="1" applyFill="1" applyBorder="1" applyProtection="1">
      <protection hidden="1"/>
    </xf>
    <xf numFmtId="165" fontId="11" fillId="2" borderId="15" xfId="1" applyNumberFormat="1" applyFont="1" applyFill="1" applyBorder="1" applyProtection="1">
      <protection hidden="1"/>
    </xf>
    <xf numFmtId="165" fontId="2" fillId="3" borderId="0" xfId="1" applyNumberFormat="1" applyFont="1" applyFill="1" applyAlignment="1" applyProtection="1">
      <alignment vertical="center"/>
      <protection hidden="1"/>
    </xf>
    <xf numFmtId="165" fontId="2" fillId="3" borderId="10" xfId="1" applyNumberFormat="1" applyFont="1" applyFill="1" applyBorder="1" applyProtection="1">
      <protection hidden="1"/>
    </xf>
    <xf numFmtId="10" fontId="2" fillId="3" borderId="10" xfId="1" applyNumberFormat="1" applyFont="1" applyFill="1" applyBorder="1" applyProtection="1">
      <protection hidden="1"/>
    </xf>
    <xf numFmtId="165" fontId="2" fillId="3" borderId="0" xfId="1" applyNumberFormat="1" applyFont="1" applyFill="1" applyAlignment="1" applyProtection="1">
      <alignment vertical="center" wrapText="1"/>
      <protection hidden="1"/>
    </xf>
    <xf numFmtId="164" fontId="1" fillId="0" borderId="14" xfId="0" applyFont="1" applyBorder="1"/>
    <xf numFmtId="164" fontId="1" fillId="0" borderId="40" xfId="0" applyFont="1" applyBorder="1"/>
    <xf numFmtId="164" fontId="1" fillId="0" borderId="19" xfId="0" applyFont="1" applyBorder="1"/>
    <xf numFmtId="164" fontId="1" fillId="0" borderId="28" xfId="0" applyFont="1" applyBorder="1"/>
    <xf numFmtId="164" fontId="8" fillId="0" borderId="0" xfId="0" applyFont="1"/>
    <xf numFmtId="9" fontId="4" fillId="2" borderId="38" xfId="2" applyFont="1" applyFill="1" applyBorder="1" applyAlignment="1" applyProtection="1">
      <alignment horizontal="center" vertical="center"/>
      <protection hidden="1"/>
    </xf>
    <xf numFmtId="9" fontId="4" fillId="2" borderId="32" xfId="2" applyFont="1" applyFill="1" applyBorder="1" applyAlignment="1" applyProtection="1">
      <alignment horizontal="center" vertical="center"/>
      <protection hidden="1"/>
    </xf>
    <xf numFmtId="9" fontId="6" fillId="2" borderId="32" xfId="2" applyFont="1" applyFill="1" applyBorder="1" applyAlignment="1" applyProtection="1">
      <alignment horizontal="center" vertical="center"/>
      <protection hidden="1"/>
    </xf>
    <xf numFmtId="9" fontId="6" fillId="2" borderId="47" xfId="2" applyFont="1" applyFill="1" applyBorder="1" applyAlignment="1" applyProtection="1">
      <alignment horizontal="center" vertical="center"/>
      <protection hidden="1"/>
    </xf>
    <xf numFmtId="9" fontId="4" fillId="2" borderId="58" xfId="2" applyFont="1" applyFill="1" applyBorder="1" applyAlignment="1" applyProtection="1">
      <alignment horizontal="center" vertical="center"/>
      <protection hidden="1"/>
    </xf>
    <xf numFmtId="9" fontId="4" fillId="2" borderId="59" xfId="2" applyFont="1" applyFill="1" applyBorder="1" applyAlignment="1" applyProtection="1">
      <alignment horizontal="center" vertical="center"/>
      <protection hidden="1"/>
    </xf>
    <xf numFmtId="9" fontId="6" fillId="2" borderId="60" xfId="2" applyFont="1" applyFill="1" applyBorder="1" applyAlignment="1" applyProtection="1">
      <alignment horizontal="center" vertical="center"/>
      <protection hidden="1"/>
    </xf>
    <xf numFmtId="9" fontId="6" fillId="2" borderId="59" xfId="2" applyFont="1" applyFill="1" applyBorder="1" applyAlignment="1" applyProtection="1">
      <alignment horizontal="center" vertical="center"/>
      <protection hidden="1"/>
    </xf>
    <xf numFmtId="9" fontId="6" fillId="2" borderId="61" xfId="2" applyFont="1" applyFill="1" applyBorder="1" applyAlignment="1" applyProtection="1">
      <alignment horizontal="center" vertical="center"/>
      <protection hidden="1"/>
    </xf>
    <xf numFmtId="165" fontId="4" fillId="6" borderId="16" xfId="1" applyNumberFormat="1" applyFont="1" applyFill="1" applyBorder="1" applyProtection="1">
      <protection locked="0" hidden="1"/>
    </xf>
    <xf numFmtId="164" fontId="1" fillId="0" borderId="17" xfId="0" applyFont="1" applyBorder="1"/>
    <xf numFmtId="164" fontId="8" fillId="0" borderId="44" xfId="0" applyFont="1" applyBorder="1"/>
    <xf numFmtId="164" fontId="8" fillId="0" borderId="45" xfId="0" applyFont="1" applyBorder="1"/>
    <xf numFmtId="164" fontId="1" fillId="0" borderId="39" xfId="0" applyFont="1" applyBorder="1"/>
    <xf numFmtId="164" fontId="1" fillId="0" borderId="27" xfId="0" applyFont="1" applyBorder="1"/>
    <xf numFmtId="164" fontId="8" fillId="0" borderId="52" xfId="0" applyFont="1" applyBorder="1" applyAlignment="1">
      <alignment wrapText="1"/>
    </xf>
    <xf numFmtId="164" fontId="1" fillId="0" borderId="55" xfId="0" applyFont="1" applyBorder="1"/>
    <xf numFmtId="164" fontId="1" fillId="0" borderId="30" xfId="0" applyFont="1" applyBorder="1"/>
    <xf numFmtId="164" fontId="1" fillId="0" borderId="41" xfId="0" applyFont="1" applyBorder="1"/>
    <xf numFmtId="164" fontId="1" fillId="2" borderId="19" xfId="0" applyFont="1" applyFill="1" applyBorder="1"/>
    <xf numFmtId="164" fontId="1" fillId="2" borderId="39" xfId="0" applyFont="1" applyFill="1" applyBorder="1"/>
    <xf numFmtId="166" fontId="4" fillId="3" borderId="0" xfId="1" applyNumberFormat="1" applyFont="1" applyFill="1" applyAlignment="1" applyProtection="1">
      <alignment horizontal="center" vertical="center" wrapText="1"/>
      <protection hidden="1"/>
    </xf>
    <xf numFmtId="164" fontId="1" fillId="0" borderId="0" xfId="0" applyFont="1" applyAlignment="1">
      <alignment wrapText="1"/>
    </xf>
    <xf numFmtId="164" fontId="8" fillId="0" borderId="67" xfId="0" applyFont="1" applyBorder="1" applyAlignment="1">
      <alignment horizontal="center"/>
    </xf>
    <xf numFmtId="164" fontId="8" fillId="0" borderId="68" xfId="0" applyFont="1" applyBorder="1" applyAlignment="1">
      <alignment horizontal="center"/>
    </xf>
    <xf numFmtId="164" fontId="8" fillId="0" borderId="69" xfId="0" applyFont="1" applyBorder="1" applyAlignment="1">
      <alignment horizontal="center"/>
    </xf>
    <xf numFmtId="164" fontId="8" fillId="0" borderId="62" xfId="0" applyFont="1" applyBorder="1" applyAlignment="1">
      <alignment horizontal="center"/>
    </xf>
    <xf numFmtId="164" fontId="8" fillId="0" borderId="44" xfId="0" applyFont="1" applyBorder="1" applyAlignment="1">
      <alignment horizontal="center"/>
    </xf>
    <xf numFmtId="164" fontId="8" fillId="0" borderId="45" xfId="0" applyFont="1" applyBorder="1" applyAlignment="1">
      <alignment horizontal="center"/>
    </xf>
    <xf numFmtId="164" fontId="8" fillId="0" borderId="52" xfId="0" applyFont="1" applyBorder="1" applyAlignment="1">
      <alignment horizontal="center"/>
    </xf>
    <xf numFmtId="164" fontId="8" fillId="0" borderId="46" xfId="0" applyFont="1" applyBorder="1" applyAlignment="1">
      <alignment horizontal="center"/>
    </xf>
    <xf numFmtId="164" fontId="8" fillId="0" borderId="44" xfId="0" applyFont="1" applyBorder="1" applyAlignment="1">
      <alignment wrapText="1"/>
    </xf>
    <xf numFmtId="9" fontId="4" fillId="4" borderId="27" xfId="2" applyFont="1" applyFill="1" applyBorder="1" applyAlignment="1" applyProtection="1">
      <alignment horizontal="center" vertical="center"/>
      <protection locked="0" hidden="1"/>
    </xf>
    <xf numFmtId="9" fontId="4" fillId="4" borderId="28" xfId="2" applyFont="1" applyFill="1" applyBorder="1" applyAlignment="1" applyProtection="1">
      <alignment horizontal="center" vertical="center"/>
      <protection locked="0" hidden="1"/>
    </xf>
    <xf numFmtId="9" fontId="4" fillId="4" borderId="55" xfId="2" applyFont="1" applyFill="1" applyBorder="1" applyAlignment="1" applyProtection="1">
      <alignment horizontal="center" vertical="center"/>
      <protection locked="0" hidden="1"/>
    </xf>
    <xf numFmtId="9" fontId="4" fillId="4" borderId="29" xfId="2" applyFont="1" applyFill="1" applyBorder="1" applyAlignment="1" applyProtection="1">
      <alignment horizontal="center" vertical="center"/>
      <protection locked="0" hidden="1"/>
    </xf>
    <xf numFmtId="9" fontId="4" fillId="4" borderId="56" xfId="2" applyFont="1" applyFill="1" applyBorder="1" applyAlignment="1" applyProtection="1">
      <alignment horizontal="center" vertical="center"/>
      <protection locked="0" hidden="1"/>
    </xf>
    <xf numFmtId="9" fontId="4" fillId="4" borderId="19" xfId="2" applyFont="1" applyFill="1" applyBorder="1" applyAlignment="1" applyProtection="1">
      <alignment horizontal="center" vertical="center"/>
      <protection locked="0" hidden="1"/>
    </xf>
    <xf numFmtId="9" fontId="4" fillId="4" borderId="14" xfId="2" applyFont="1" applyFill="1" applyBorder="1" applyAlignment="1" applyProtection="1">
      <alignment horizontal="center" vertical="center"/>
      <protection locked="0" hidden="1"/>
    </xf>
    <xf numFmtId="9" fontId="4" fillId="4" borderId="30" xfId="2" applyFont="1" applyFill="1" applyBorder="1" applyAlignment="1" applyProtection="1">
      <alignment horizontal="center" vertical="center"/>
      <protection locked="0" hidden="1"/>
    </xf>
    <xf numFmtId="9" fontId="4" fillId="4" borderId="20" xfId="2" applyFont="1" applyFill="1" applyBorder="1" applyAlignment="1" applyProtection="1">
      <alignment horizontal="center" vertical="center"/>
      <protection locked="0" hidden="1"/>
    </xf>
    <xf numFmtId="9" fontId="4" fillId="4" borderId="25" xfId="2" applyFont="1" applyFill="1" applyBorder="1" applyAlignment="1" applyProtection="1">
      <alignment horizontal="center" vertical="center"/>
      <protection locked="0" hidden="1"/>
    </xf>
    <xf numFmtId="164" fontId="0" fillId="0" borderId="0" xfId="0" applyProtection="1">
      <protection hidden="1"/>
    </xf>
    <xf numFmtId="165" fontId="6" fillId="0" borderId="0" xfId="1" applyNumberFormat="1" applyFont="1" applyAlignment="1" applyProtection="1">
      <alignment horizontal="center" vertical="center" wrapText="1"/>
      <protection hidden="1"/>
    </xf>
    <xf numFmtId="164" fontId="1" fillId="0" borderId="19" xfId="0" applyFont="1" applyBorder="1" applyAlignment="1" applyProtection="1">
      <alignment vertical="center" wrapText="1"/>
      <protection hidden="1"/>
    </xf>
    <xf numFmtId="164" fontId="1" fillId="0" borderId="14" xfId="0" applyFont="1" applyBorder="1" applyAlignment="1" applyProtection="1">
      <alignment vertical="center" wrapText="1"/>
      <protection hidden="1"/>
    </xf>
    <xf numFmtId="164" fontId="1" fillId="0" borderId="21" xfId="0" applyFont="1" applyBorder="1" applyAlignment="1" applyProtection="1">
      <alignment vertical="center" wrapText="1"/>
      <protection hidden="1"/>
    </xf>
    <xf numFmtId="164" fontId="1" fillId="0" borderId="22" xfId="0" applyFont="1" applyBorder="1" applyAlignment="1" applyProtection="1">
      <alignment vertical="center" wrapText="1"/>
      <protection hidden="1"/>
    </xf>
    <xf numFmtId="164" fontId="1" fillId="0" borderId="17" xfId="0" applyFont="1" applyBorder="1" applyAlignment="1" applyProtection="1">
      <alignment vertical="center" wrapText="1"/>
      <protection hidden="1"/>
    </xf>
    <xf numFmtId="164" fontId="1" fillId="0" borderId="0" xfId="0" applyFont="1" applyProtection="1">
      <protection hidden="1"/>
    </xf>
    <xf numFmtId="164" fontId="1" fillId="0" borderId="14" xfId="0" applyFont="1" applyBorder="1" applyAlignment="1" applyProtection="1">
      <alignment vertical="top" wrapText="1"/>
      <protection hidden="1"/>
    </xf>
    <xf numFmtId="164" fontId="8" fillId="0" borderId="14" xfId="0" applyFont="1" applyBorder="1" applyAlignment="1" applyProtection="1">
      <alignment vertical="top" wrapText="1"/>
      <protection hidden="1"/>
    </xf>
    <xf numFmtId="164" fontId="19" fillId="0" borderId="14" xfId="0" applyFont="1" applyBorder="1" applyAlignment="1" applyProtection="1">
      <alignment vertical="top"/>
      <protection hidden="1"/>
    </xf>
    <xf numFmtId="164" fontId="1" fillId="5" borderId="14" xfId="0" applyFont="1" applyFill="1" applyBorder="1" applyAlignment="1" applyProtection="1">
      <alignment vertical="top" wrapText="1"/>
      <protection hidden="1"/>
    </xf>
    <xf numFmtId="9" fontId="6" fillId="3" borderId="19" xfId="2" applyFont="1" applyFill="1" applyBorder="1" applyAlignment="1" applyProtection="1">
      <alignment horizontal="center" vertical="center"/>
      <protection locked="0" hidden="1"/>
    </xf>
    <xf numFmtId="9" fontId="6" fillId="3" borderId="14" xfId="2" applyFont="1" applyFill="1" applyBorder="1" applyAlignment="1" applyProtection="1">
      <alignment horizontal="center" vertical="center"/>
      <protection locked="0" hidden="1"/>
    </xf>
    <xf numFmtId="9" fontId="6" fillId="3" borderId="30" xfId="2" applyFont="1" applyFill="1" applyBorder="1" applyAlignment="1" applyProtection="1">
      <alignment horizontal="center" vertical="center"/>
      <protection locked="0" hidden="1"/>
    </xf>
    <xf numFmtId="9" fontId="6" fillId="3" borderId="20" xfId="2" applyFont="1" applyFill="1" applyBorder="1" applyAlignment="1" applyProtection="1">
      <alignment horizontal="center" vertical="center"/>
      <protection locked="0" hidden="1"/>
    </xf>
    <xf numFmtId="9" fontId="6" fillId="3" borderId="25" xfId="2" applyFont="1" applyFill="1" applyBorder="1" applyAlignment="1" applyProtection="1">
      <alignment horizontal="center" vertical="center"/>
      <protection locked="0" hidden="1"/>
    </xf>
    <xf numFmtId="9" fontId="4" fillId="4" borderId="39" xfId="2" applyFont="1" applyFill="1" applyBorder="1" applyAlignment="1" applyProtection="1">
      <alignment horizontal="center" vertical="center"/>
      <protection locked="0" hidden="1"/>
    </xf>
    <xf numFmtId="9" fontId="4" fillId="4" borderId="40" xfId="2" applyFont="1" applyFill="1" applyBorder="1" applyAlignment="1" applyProtection="1">
      <alignment horizontal="center" vertical="center"/>
      <protection locked="0" hidden="1"/>
    </xf>
    <xf numFmtId="9" fontId="4" fillId="4" borderId="41" xfId="2" applyFont="1" applyFill="1" applyBorder="1" applyAlignment="1" applyProtection="1">
      <alignment horizontal="center" vertical="center"/>
      <protection locked="0" hidden="1"/>
    </xf>
    <xf numFmtId="9" fontId="4" fillId="4" borderId="42" xfId="2" applyFont="1" applyFill="1" applyBorder="1" applyAlignment="1" applyProtection="1">
      <alignment horizontal="center" vertical="center"/>
      <protection locked="0" hidden="1"/>
    </xf>
    <xf numFmtId="9" fontId="4" fillId="4" borderId="43" xfId="2" applyFont="1" applyFill="1" applyBorder="1" applyAlignment="1" applyProtection="1">
      <alignment horizontal="center" vertical="center"/>
      <protection locked="0" hidden="1"/>
    </xf>
    <xf numFmtId="9" fontId="6" fillId="4" borderId="21" xfId="2" applyFont="1" applyFill="1" applyBorder="1" applyAlignment="1" applyProtection="1">
      <alignment horizontal="center" vertical="center"/>
      <protection locked="0" hidden="1"/>
    </xf>
    <xf numFmtId="9" fontId="6" fillId="4" borderId="22" xfId="2" applyFont="1" applyFill="1" applyBorder="1" applyAlignment="1" applyProtection="1">
      <alignment horizontal="center" vertical="center"/>
      <protection locked="0" hidden="1"/>
    </xf>
    <xf numFmtId="9" fontId="6" fillId="4" borderId="31" xfId="2" applyFont="1" applyFill="1" applyBorder="1" applyAlignment="1" applyProtection="1">
      <alignment horizontal="center" vertical="center"/>
      <protection locked="0" hidden="1"/>
    </xf>
    <xf numFmtId="9" fontId="6" fillId="4" borderId="23" xfId="2" applyFont="1" applyFill="1" applyBorder="1" applyAlignment="1" applyProtection="1">
      <alignment horizontal="center" vertical="center"/>
      <protection locked="0" hidden="1"/>
    </xf>
    <xf numFmtId="9" fontId="6" fillId="4" borderId="26" xfId="2" applyFont="1" applyFill="1" applyBorder="1" applyAlignment="1" applyProtection="1">
      <alignment horizontal="center" vertical="center"/>
      <protection locked="0" hidden="1"/>
    </xf>
    <xf numFmtId="9" fontId="6" fillId="4" borderId="19" xfId="2" applyFont="1" applyFill="1" applyBorder="1" applyAlignment="1" applyProtection="1">
      <alignment horizontal="center" vertical="center"/>
      <protection locked="0" hidden="1"/>
    </xf>
    <xf numFmtId="9" fontId="6" fillId="4" borderId="14" xfId="2" applyFont="1" applyFill="1" applyBorder="1" applyAlignment="1" applyProtection="1">
      <alignment horizontal="center" vertical="center"/>
      <protection locked="0" hidden="1"/>
    </xf>
    <xf numFmtId="9" fontId="6" fillId="4" borderId="30" xfId="2" applyFont="1" applyFill="1" applyBorder="1" applyAlignment="1" applyProtection="1">
      <alignment horizontal="center" vertical="center"/>
      <protection locked="0" hidden="1"/>
    </xf>
    <xf numFmtId="9" fontId="6" fillId="4" borderId="20" xfId="2" applyFont="1" applyFill="1" applyBorder="1" applyAlignment="1" applyProtection="1">
      <alignment horizontal="center" vertical="center"/>
      <protection locked="0" hidden="1"/>
    </xf>
    <xf numFmtId="9" fontId="6" fillId="4" borderId="25" xfId="2" applyFont="1" applyFill="1" applyBorder="1" applyAlignment="1" applyProtection="1">
      <alignment horizontal="center" vertical="center"/>
      <protection locked="0" hidden="1"/>
    </xf>
    <xf numFmtId="9" fontId="6" fillId="4" borderId="39" xfId="2" applyFont="1" applyFill="1" applyBorder="1" applyAlignment="1" applyProtection="1">
      <alignment horizontal="center" vertical="center"/>
      <protection locked="0" hidden="1"/>
    </xf>
    <xf numFmtId="9" fontId="6" fillId="4" borderId="40" xfId="2" applyFont="1" applyFill="1" applyBorder="1" applyAlignment="1" applyProtection="1">
      <alignment horizontal="center" vertical="center"/>
      <protection locked="0" hidden="1"/>
    </xf>
    <xf numFmtId="9" fontId="6" fillId="4" borderId="41" xfId="2" applyFont="1" applyFill="1" applyBorder="1" applyAlignment="1" applyProtection="1">
      <alignment horizontal="center" vertical="center"/>
      <protection locked="0" hidden="1"/>
    </xf>
    <xf numFmtId="9" fontId="6" fillId="4" borderId="43" xfId="2" applyFont="1" applyFill="1" applyBorder="1" applyAlignment="1" applyProtection="1">
      <alignment horizontal="center" vertical="center"/>
      <protection locked="0" hidden="1"/>
    </xf>
    <xf numFmtId="164" fontId="1" fillId="4" borderId="14" xfId="0" applyFont="1" applyFill="1" applyBorder="1" applyProtection="1">
      <protection locked="0"/>
    </xf>
    <xf numFmtId="164" fontId="1" fillId="4" borderId="30" xfId="0" applyFont="1" applyFill="1" applyBorder="1" applyProtection="1">
      <protection locked="0"/>
    </xf>
    <xf numFmtId="164" fontId="1" fillId="4" borderId="19" xfId="0" applyFont="1" applyFill="1" applyBorder="1" applyProtection="1">
      <protection locked="0"/>
    </xf>
    <xf numFmtId="164" fontId="1" fillId="4" borderId="20" xfId="0" applyFont="1" applyFill="1" applyBorder="1" applyProtection="1">
      <protection locked="0"/>
    </xf>
    <xf numFmtId="164" fontId="1" fillId="4" borderId="40" xfId="0" applyFont="1" applyFill="1" applyBorder="1" applyProtection="1">
      <protection locked="0"/>
    </xf>
    <xf numFmtId="164" fontId="1" fillId="4" borderId="39" xfId="0" applyFont="1" applyFill="1" applyBorder="1" applyProtection="1">
      <protection locked="0"/>
    </xf>
    <xf numFmtId="165" fontId="18" fillId="3" borderId="0" xfId="1" applyNumberFormat="1" applyFont="1" applyFill="1" applyAlignment="1" applyProtection="1">
      <alignment horizontal="right" vertical="center"/>
      <protection hidden="1"/>
    </xf>
    <xf numFmtId="164" fontId="1" fillId="2" borderId="27" xfId="0" applyFont="1" applyFill="1" applyBorder="1"/>
    <xf numFmtId="164" fontId="21" fillId="0" borderId="0" xfId="0" applyFont="1"/>
    <xf numFmtId="164" fontId="20" fillId="0" borderId="0" xfId="0" applyFont="1"/>
    <xf numFmtId="164" fontId="22" fillId="0" borderId="0" xfId="0" applyFont="1"/>
    <xf numFmtId="164" fontId="22" fillId="0" borderId="0" xfId="0" applyFont="1" applyAlignment="1">
      <alignment horizontal="center"/>
    </xf>
    <xf numFmtId="164" fontId="22" fillId="0" borderId="14" xfId="0" applyFont="1" applyBorder="1"/>
    <xf numFmtId="164" fontId="22" fillId="3" borderId="0" xfId="0" applyFont="1" applyFill="1" applyAlignment="1">
      <alignment horizontal="left" vertical="center"/>
    </xf>
    <xf numFmtId="165" fontId="24" fillId="3" borderId="34" xfId="1" applyNumberFormat="1" applyFont="1" applyFill="1" applyBorder="1" applyAlignment="1" applyProtection="1">
      <alignment horizontal="left" vertical="center" wrapText="1"/>
      <protection hidden="1"/>
    </xf>
    <xf numFmtId="165" fontId="25" fillId="3" borderId="0" xfId="1" applyNumberFormat="1" applyFont="1" applyFill="1" applyProtection="1">
      <protection hidden="1"/>
    </xf>
    <xf numFmtId="165" fontId="26" fillId="3" borderId="0" xfId="1" applyNumberFormat="1" applyFont="1" applyFill="1" applyProtection="1">
      <protection hidden="1"/>
    </xf>
    <xf numFmtId="165" fontId="25" fillId="3" borderId="10" xfId="1" applyNumberFormat="1" applyFont="1" applyFill="1" applyBorder="1" applyProtection="1">
      <protection hidden="1"/>
    </xf>
    <xf numFmtId="165" fontId="27" fillId="3" borderId="10" xfId="1" applyNumberFormat="1" applyFont="1" applyFill="1" applyBorder="1" applyProtection="1">
      <protection hidden="1"/>
    </xf>
    <xf numFmtId="167" fontId="7" fillId="0" borderId="0" xfId="2" applyNumberFormat="1"/>
    <xf numFmtId="0" fontId="29" fillId="8" borderId="0" xfId="6" applyFont="1" applyFill="1"/>
    <xf numFmtId="169" fontId="29" fillId="8" borderId="0" xfId="6" applyNumberFormat="1" applyFont="1" applyFill="1"/>
    <xf numFmtId="0" fontId="30" fillId="8" borderId="41" xfId="6" applyFont="1" applyFill="1" applyBorder="1"/>
    <xf numFmtId="0" fontId="30" fillId="8" borderId="75" xfId="6" applyFont="1" applyFill="1" applyBorder="1" applyAlignment="1">
      <alignment horizontal="left"/>
    </xf>
    <xf numFmtId="0" fontId="29" fillId="8" borderId="75" xfId="6" applyFont="1" applyFill="1" applyBorder="1"/>
    <xf numFmtId="169" fontId="29" fillId="8" borderId="43" xfId="6" applyNumberFormat="1" applyFont="1" applyFill="1" applyBorder="1"/>
    <xf numFmtId="0" fontId="29" fillId="8" borderId="76" xfId="6" applyFont="1" applyFill="1" applyBorder="1"/>
    <xf numFmtId="170" fontId="30" fillId="8" borderId="0" xfId="6" applyNumberFormat="1" applyFont="1" applyFill="1" applyAlignment="1">
      <alignment horizontal="left"/>
    </xf>
    <xf numFmtId="0" fontId="34" fillId="8" borderId="0" xfId="5" applyFont="1" applyFill="1" applyAlignment="1">
      <alignment horizontal="left"/>
    </xf>
    <xf numFmtId="9" fontId="33" fillId="8" borderId="0" xfId="7" applyFont="1" applyFill="1" applyBorder="1" applyAlignment="1" applyProtection="1">
      <alignment horizontal="left" vertical="center"/>
    </xf>
    <xf numFmtId="169" fontId="29" fillId="8" borderId="78" xfId="6" applyNumberFormat="1" applyFont="1" applyFill="1" applyBorder="1"/>
    <xf numFmtId="170" fontId="29" fillId="8" borderId="78" xfId="6" applyNumberFormat="1" applyFont="1" applyFill="1" applyBorder="1" applyAlignment="1">
      <alignment horizontal="left"/>
    </xf>
    <xf numFmtId="170" fontId="29" fillId="8" borderId="76" xfId="6" applyNumberFormat="1" applyFont="1" applyFill="1" applyBorder="1" applyAlignment="1">
      <alignment horizontal="left"/>
    </xf>
    <xf numFmtId="0" fontId="29" fillId="8" borderId="55" xfId="6" applyFont="1" applyFill="1" applyBorder="1"/>
    <xf numFmtId="0" fontId="30" fillId="8" borderId="66" xfId="6" applyFont="1" applyFill="1" applyBorder="1"/>
    <xf numFmtId="170" fontId="29" fillId="8" borderId="55" xfId="6" applyNumberFormat="1" applyFont="1" applyFill="1" applyBorder="1" applyAlignment="1">
      <alignment horizontal="left"/>
    </xf>
    <xf numFmtId="170" fontId="29" fillId="8" borderId="56" xfId="6" applyNumberFormat="1" applyFont="1" applyFill="1" applyBorder="1" applyAlignment="1">
      <alignment horizontal="left"/>
    </xf>
    <xf numFmtId="9" fontId="29" fillId="8" borderId="0" xfId="7" applyFont="1" applyFill="1" applyAlignment="1" applyProtection="1"/>
    <xf numFmtId="9" fontId="36" fillId="8" borderId="0" xfId="7" applyFont="1" applyFill="1" applyAlignment="1" applyProtection="1"/>
    <xf numFmtId="0" fontId="30" fillId="8" borderId="76" xfId="6" applyFont="1" applyFill="1" applyBorder="1"/>
    <xf numFmtId="0" fontId="30" fillId="8" borderId="0" xfId="6" applyFont="1" applyFill="1"/>
    <xf numFmtId="9" fontId="31" fillId="8" borderId="0" xfId="7" applyFont="1" applyFill="1" applyBorder="1" applyAlignment="1" applyProtection="1">
      <alignment horizontal="left"/>
    </xf>
    <xf numFmtId="9" fontId="31" fillId="8" borderId="78" xfId="7" applyFont="1" applyFill="1" applyBorder="1" applyAlignment="1" applyProtection="1">
      <alignment horizontal="left"/>
    </xf>
    <xf numFmtId="9" fontId="37" fillId="8" borderId="0" xfId="7" applyFont="1" applyFill="1" applyAlignment="1" applyProtection="1"/>
    <xf numFmtId="0" fontId="38" fillId="8" borderId="0" xfId="6" applyFont="1" applyFill="1"/>
    <xf numFmtId="168" fontId="38" fillId="8" borderId="0" xfId="6" applyNumberFormat="1" applyFont="1" applyFill="1"/>
    <xf numFmtId="0" fontId="37" fillId="8" borderId="0" xfId="6" applyFont="1" applyFill="1"/>
    <xf numFmtId="169" fontId="37" fillId="8" borderId="78" xfId="6" applyNumberFormat="1" applyFont="1" applyFill="1" applyBorder="1"/>
    <xf numFmtId="9" fontId="37" fillId="8" borderId="0" xfId="6" applyNumberFormat="1" applyFont="1" applyFill="1"/>
    <xf numFmtId="169" fontId="38" fillId="8" borderId="78" xfId="8" applyNumberFormat="1" applyFont="1" applyFill="1" applyBorder="1" applyAlignment="1" applyProtection="1"/>
    <xf numFmtId="0" fontId="38" fillId="8" borderId="76" xfId="6" applyFont="1" applyFill="1" applyBorder="1"/>
    <xf numFmtId="0" fontId="29" fillId="8" borderId="66" xfId="6" applyFont="1" applyFill="1" applyBorder="1"/>
    <xf numFmtId="0" fontId="38" fillId="8" borderId="66" xfId="6" applyFont="1" applyFill="1" applyBorder="1"/>
    <xf numFmtId="169" fontId="30" fillId="8" borderId="56" xfId="8" applyNumberFormat="1" applyFont="1" applyFill="1" applyBorder="1" applyAlignment="1" applyProtection="1">
      <alignment horizontal="center"/>
    </xf>
    <xf numFmtId="0" fontId="30" fillId="8" borderId="30" xfId="6" applyFont="1" applyFill="1" applyBorder="1"/>
    <xf numFmtId="0" fontId="29" fillId="8" borderId="77" xfId="6" applyFont="1" applyFill="1" applyBorder="1"/>
    <xf numFmtId="0" fontId="30" fillId="8" borderId="77" xfId="6" applyFont="1" applyFill="1" applyBorder="1"/>
    <xf numFmtId="172" fontId="29" fillId="8" borderId="0" xfId="9" applyNumberFormat="1" applyFont="1" applyFill="1" applyBorder="1" applyAlignment="1" applyProtection="1"/>
    <xf numFmtId="0" fontId="29" fillId="8" borderId="0" xfId="6" applyFont="1" applyFill="1" applyAlignment="1">
      <alignment horizontal="center"/>
    </xf>
    <xf numFmtId="172" fontId="29" fillId="8" borderId="75" xfId="9" applyNumberFormat="1" applyFont="1" applyFill="1" applyBorder="1" applyAlignment="1" applyProtection="1"/>
    <xf numFmtId="172" fontId="29" fillId="8" borderId="0" xfId="9" applyNumberFormat="1" applyFont="1" applyFill="1" applyAlignment="1" applyProtection="1"/>
    <xf numFmtId="0" fontId="35" fillId="8" borderId="0" xfId="6" applyFont="1" applyFill="1"/>
    <xf numFmtId="172" fontId="30" fillId="8" borderId="83" xfId="9" applyNumberFormat="1" applyFont="1" applyFill="1" applyBorder="1" applyAlignment="1" applyProtection="1"/>
    <xf numFmtId="172" fontId="30" fillId="8" borderId="0" xfId="9" applyNumberFormat="1" applyFont="1" applyFill="1" applyBorder="1" applyAlignment="1" applyProtection="1"/>
    <xf numFmtId="172" fontId="37" fillId="8" borderId="0" xfId="9" applyNumberFormat="1" applyFont="1" applyFill="1" applyAlignment="1" applyProtection="1"/>
    <xf numFmtId="9" fontId="30" fillId="8" borderId="0" xfId="6" applyNumberFormat="1" applyFont="1" applyFill="1"/>
    <xf numFmtId="172" fontId="30" fillId="8" borderId="0" xfId="9" applyNumberFormat="1" applyFont="1" applyFill="1" applyAlignment="1" applyProtection="1"/>
    <xf numFmtId="3" fontId="29" fillId="8" borderId="0" xfId="6" applyNumberFormat="1" applyFont="1" applyFill="1"/>
    <xf numFmtId="0" fontId="36" fillId="8" borderId="0" xfId="6" applyFont="1" applyFill="1"/>
    <xf numFmtId="172" fontId="30" fillId="8" borderId="84" xfId="9" applyNumberFormat="1" applyFont="1" applyFill="1" applyBorder="1" applyAlignment="1" applyProtection="1"/>
    <xf numFmtId="0" fontId="37" fillId="8" borderId="0" xfId="6" applyFont="1" applyFill="1" applyAlignment="1">
      <alignment horizontal="right"/>
    </xf>
    <xf numFmtId="173" fontId="37" fillId="8" borderId="0" xfId="6" applyNumberFormat="1" applyFont="1" applyFill="1" applyAlignment="1">
      <alignment horizontal="left"/>
    </xf>
    <xf numFmtId="0" fontId="29" fillId="8" borderId="0" xfId="6" applyFont="1" applyFill="1" applyAlignment="1">
      <alignment horizontal="left"/>
    </xf>
    <xf numFmtId="172" fontId="38" fillId="8" borderId="0" xfId="9" applyNumberFormat="1" applyFont="1" applyFill="1" applyAlignment="1" applyProtection="1"/>
    <xf numFmtId="172" fontId="29" fillId="8" borderId="66" xfId="9" applyNumberFormat="1" applyFont="1" applyFill="1" applyBorder="1" applyAlignment="1" applyProtection="1"/>
    <xf numFmtId="0" fontId="10" fillId="8" borderId="0" xfId="5" applyFont="1" applyFill="1" applyAlignment="1">
      <alignment horizontal="left"/>
    </xf>
    <xf numFmtId="0" fontId="39" fillId="8" borderId="0" xfId="6" applyFont="1" applyFill="1"/>
    <xf numFmtId="0" fontId="10" fillId="8" borderId="0" xfId="5" applyFont="1" applyFill="1" applyAlignment="1">
      <alignment vertical="top" wrapText="1"/>
    </xf>
    <xf numFmtId="0" fontId="30" fillId="8" borderId="0" xfId="6" applyFont="1" applyFill="1" applyAlignment="1">
      <alignment horizontal="left"/>
    </xf>
    <xf numFmtId="0" fontId="6" fillId="3" borderId="1" xfId="1" applyNumberFormat="1" applyFont="1" applyFill="1" applyBorder="1" applyProtection="1">
      <protection hidden="1"/>
    </xf>
    <xf numFmtId="165" fontId="6" fillId="3" borderId="67" xfId="1" applyNumberFormat="1" applyFont="1" applyFill="1" applyBorder="1" applyProtection="1">
      <protection hidden="1"/>
    </xf>
    <xf numFmtId="165" fontId="6" fillId="3" borderId="68" xfId="1" applyNumberFormat="1" applyFont="1" applyFill="1" applyBorder="1" applyProtection="1">
      <protection hidden="1"/>
    </xf>
    <xf numFmtId="166" fontId="4" fillId="3" borderId="69" xfId="1" applyNumberFormat="1" applyFont="1" applyFill="1" applyBorder="1" applyAlignment="1" applyProtection="1">
      <alignment wrapText="1"/>
      <protection hidden="1"/>
    </xf>
    <xf numFmtId="166" fontId="6" fillId="3" borderId="52" xfId="1" applyNumberFormat="1" applyFont="1" applyFill="1" applyBorder="1" applyProtection="1">
      <protection hidden="1"/>
    </xf>
    <xf numFmtId="174" fontId="30" fillId="4" borderId="14" xfId="9" applyNumberFormat="1" applyFont="1" applyFill="1" applyBorder="1" applyAlignment="1" applyProtection="1">
      <protection locked="0"/>
    </xf>
    <xf numFmtId="0" fontId="30" fillId="6" borderId="14" xfId="6" applyFont="1" applyFill="1" applyBorder="1"/>
    <xf numFmtId="0" fontId="37" fillId="6" borderId="14" xfId="6" applyFont="1" applyFill="1" applyBorder="1"/>
    <xf numFmtId="0" fontId="38" fillId="6" borderId="14" xfId="6" applyFont="1" applyFill="1" applyBorder="1"/>
    <xf numFmtId="0" fontId="29" fillId="6" borderId="14" xfId="6" applyFont="1" applyFill="1" applyBorder="1"/>
    <xf numFmtId="9" fontId="30" fillId="6" borderId="14" xfId="6" applyNumberFormat="1" applyFont="1" applyFill="1" applyBorder="1"/>
    <xf numFmtId="0" fontId="36" fillId="6" borderId="14" xfId="6" applyFont="1" applyFill="1" applyBorder="1"/>
    <xf numFmtId="0" fontId="37" fillId="6" borderId="14" xfId="6" applyFont="1" applyFill="1" applyBorder="1" applyAlignment="1">
      <alignment horizontal="right"/>
    </xf>
    <xf numFmtId="173" fontId="37" fillId="6" borderId="14" xfId="6" applyNumberFormat="1" applyFont="1" applyFill="1" applyBorder="1" applyAlignment="1">
      <alignment horizontal="left"/>
    </xf>
    <xf numFmtId="0" fontId="29" fillId="0" borderId="0" xfId="6" applyFont="1"/>
    <xf numFmtId="0" fontId="29" fillId="0" borderId="0" xfId="6" applyFont="1" applyAlignment="1">
      <alignment horizontal="left"/>
    </xf>
    <xf numFmtId="0" fontId="30" fillId="6" borderId="16" xfId="6" applyFont="1" applyFill="1" applyBorder="1"/>
    <xf numFmtId="0" fontId="37" fillId="6" borderId="17" xfId="6" applyFont="1" applyFill="1" applyBorder="1"/>
    <xf numFmtId="0" fontId="38" fillId="6" borderId="17" xfId="6" applyFont="1" applyFill="1" applyBorder="1"/>
    <xf numFmtId="172" fontId="37" fillId="6" borderId="18" xfId="9" applyNumberFormat="1" applyFont="1" applyFill="1" applyBorder="1" applyAlignment="1" applyProtection="1"/>
    <xf numFmtId="0" fontId="29" fillId="6" borderId="19" xfId="6" applyFont="1" applyFill="1" applyBorder="1"/>
    <xf numFmtId="172" fontId="29" fillId="2" borderId="20" xfId="9" applyNumberFormat="1" applyFont="1" applyFill="1" applyBorder="1" applyAlignment="1" applyProtection="1"/>
    <xf numFmtId="167" fontId="29" fillId="2" borderId="20" xfId="9" applyNumberFormat="1" applyFont="1" applyFill="1" applyBorder="1" applyAlignment="1" applyProtection="1">
      <alignment horizontal="right"/>
    </xf>
    <xf numFmtId="172" fontId="30" fillId="2" borderId="20" xfId="9" applyNumberFormat="1" applyFont="1" applyFill="1" applyBorder="1" applyAlignment="1" applyProtection="1"/>
    <xf numFmtId="172" fontId="29" fillId="6" borderId="20" xfId="9" applyNumberFormat="1" applyFont="1" applyFill="1" applyBorder="1" applyAlignment="1" applyProtection="1"/>
    <xf numFmtId="0" fontId="29" fillId="6" borderId="19" xfId="6" applyFont="1" applyFill="1" applyBorder="1" applyAlignment="1" applyProtection="1">
      <alignment horizontal="center"/>
      <protection locked="0"/>
    </xf>
    <xf numFmtId="172" fontId="29" fillId="4" borderId="20" xfId="9" applyNumberFormat="1" applyFont="1" applyFill="1" applyBorder="1" applyAlignment="1" applyProtection="1">
      <protection locked="0"/>
    </xf>
    <xf numFmtId="0" fontId="30" fillId="6" borderId="19" xfId="6" applyFont="1" applyFill="1" applyBorder="1"/>
    <xf numFmtId="172" fontId="30" fillId="6" borderId="20" xfId="9" applyNumberFormat="1" applyFont="1" applyFill="1" applyBorder="1" applyAlignment="1" applyProtection="1"/>
    <xf numFmtId="172" fontId="38" fillId="6" borderId="20" xfId="9" applyNumberFormat="1" applyFont="1" applyFill="1" applyBorder="1" applyAlignment="1" applyProtection="1"/>
    <xf numFmtId="0" fontId="29" fillId="6" borderId="21" xfId="6" applyFont="1" applyFill="1" applyBorder="1"/>
    <xf numFmtId="0" fontId="29" fillId="6" borderId="22" xfId="6" applyFont="1" applyFill="1" applyBorder="1"/>
    <xf numFmtId="172" fontId="30" fillId="2" borderId="23" xfId="9" applyNumberFormat="1" applyFont="1" applyFill="1" applyBorder="1" applyAlignment="1" applyProtection="1"/>
    <xf numFmtId="172" fontId="30" fillId="0" borderId="0" xfId="9" applyNumberFormat="1" applyFont="1" applyFill="1" applyBorder="1" applyAlignment="1" applyProtection="1"/>
    <xf numFmtId="0" fontId="30" fillId="6" borderId="22" xfId="6" applyFont="1" applyFill="1" applyBorder="1"/>
    <xf numFmtId="174" fontId="30" fillId="4" borderId="23" xfId="9" applyNumberFormat="1" applyFont="1" applyFill="1" applyBorder="1" applyAlignment="1" applyProtection="1">
      <protection locked="0"/>
    </xf>
    <xf numFmtId="0" fontId="29" fillId="6" borderId="16" xfId="6" applyFont="1" applyFill="1" applyBorder="1"/>
    <xf numFmtId="0" fontId="36" fillId="6" borderId="17" xfId="6" applyFont="1" applyFill="1" applyBorder="1"/>
    <xf numFmtId="169" fontId="29" fillId="6" borderId="18" xfId="6" applyNumberFormat="1" applyFont="1" applyFill="1" applyBorder="1"/>
    <xf numFmtId="175" fontId="1" fillId="2" borderId="19" xfId="4" applyNumberFormat="1" applyFont="1" applyFill="1" applyBorder="1" applyAlignment="1">
      <alignment horizontal="center"/>
    </xf>
    <xf numFmtId="175" fontId="1" fillId="2" borderId="14" xfId="4" applyNumberFormat="1" applyFont="1" applyFill="1" applyBorder="1" applyAlignment="1">
      <alignment horizontal="center"/>
    </xf>
    <xf numFmtId="175" fontId="1" fillId="2" borderId="20" xfId="4" applyNumberFormat="1" applyFont="1" applyFill="1" applyBorder="1" applyAlignment="1">
      <alignment horizontal="center"/>
    </xf>
    <xf numFmtId="175" fontId="1" fillId="2" borderId="21" xfId="4" applyNumberFormat="1" applyFont="1" applyFill="1" applyBorder="1" applyAlignment="1">
      <alignment horizontal="center"/>
    </xf>
    <xf numFmtId="175" fontId="1" fillId="2" borderId="22" xfId="4" applyNumberFormat="1" applyFont="1" applyFill="1" applyBorder="1" applyAlignment="1">
      <alignment horizontal="center"/>
    </xf>
    <xf numFmtId="175" fontId="1" fillId="2" borderId="23" xfId="4" applyNumberFormat="1" applyFont="1" applyFill="1" applyBorder="1" applyAlignment="1">
      <alignment horizontal="center"/>
    </xf>
    <xf numFmtId="175" fontId="1" fillId="4" borderId="19" xfId="4" applyNumberFormat="1" applyFont="1" applyFill="1" applyBorder="1" applyProtection="1">
      <protection locked="0"/>
    </xf>
    <xf numFmtId="175" fontId="16" fillId="4" borderId="19" xfId="4" applyNumberFormat="1" applyFill="1" applyBorder="1" applyProtection="1">
      <protection locked="0"/>
    </xf>
    <xf numFmtId="175" fontId="16" fillId="4" borderId="14" xfId="4" applyNumberFormat="1" applyFill="1" applyBorder="1" applyProtection="1">
      <protection locked="0"/>
    </xf>
    <xf numFmtId="175" fontId="16" fillId="4" borderId="20" xfId="4" applyNumberFormat="1" applyFill="1" applyBorder="1" applyProtection="1">
      <protection locked="0"/>
    </xf>
    <xf numFmtId="175" fontId="16" fillId="4" borderId="21" xfId="4" applyNumberFormat="1" applyFill="1" applyBorder="1" applyProtection="1">
      <protection locked="0"/>
    </xf>
    <xf numFmtId="175" fontId="16" fillId="4" borderId="22" xfId="4" applyNumberFormat="1" applyFill="1" applyBorder="1" applyProtection="1">
      <protection locked="0"/>
    </xf>
    <xf numFmtId="175" fontId="16" fillId="4" borderId="23" xfId="4" applyNumberFormat="1" applyFill="1" applyBorder="1" applyProtection="1">
      <protection locked="0"/>
    </xf>
    <xf numFmtId="175" fontId="1" fillId="2" borderId="16" xfId="4" applyNumberFormat="1" applyFont="1" applyFill="1" applyBorder="1"/>
    <xf numFmtId="175" fontId="1" fillId="2" borderId="17" xfId="4" applyNumberFormat="1" applyFont="1" applyFill="1" applyBorder="1"/>
    <xf numFmtId="175" fontId="1" fillId="2" borderId="19" xfId="4" applyNumberFormat="1" applyFont="1" applyFill="1" applyBorder="1"/>
    <xf numFmtId="175" fontId="1" fillId="2" borderId="39" xfId="4" applyNumberFormat="1" applyFont="1" applyFill="1" applyBorder="1"/>
    <xf numFmtId="175" fontId="8" fillId="2" borderId="44" xfId="4" applyNumberFormat="1" applyFont="1" applyFill="1" applyBorder="1"/>
    <xf numFmtId="175" fontId="8" fillId="2" borderId="45" xfId="4" applyNumberFormat="1" applyFont="1" applyFill="1" applyBorder="1"/>
    <xf numFmtId="175" fontId="8" fillId="2" borderId="52" xfId="4" applyNumberFormat="1" applyFont="1" applyFill="1" applyBorder="1"/>
    <xf numFmtId="175" fontId="8" fillId="2" borderId="46" xfId="4" applyNumberFormat="1" applyFont="1" applyFill="1" applyBorder="1"/>
    <xf numFmtId="175" fontId="1" fillId="4" borderId="14" xfId="4" applyNumberFormat="1" applyFont="1" applyFill="1" applyBorder="1" applyProtection="1">
      <protection locked="0"/>
    </xf>
    <xf numFmtId="175" fontId="8" fillId="0" borderId="46" xfId="0" applyNumberFormat="1" applyFont="1" applyBorder="1" applyAlignment="1">
      <alignment wrapText="1"/>
    </xf>
    <xf numFmtId="175" fontId="1" fillId="0" borderId="57" xfId="0" applyNumberFormat="1" applyFont="1" applyBorder="1" applyAlignment="1">
      <alignment wrapText="1"/>
    </xf>
    <xf numFmtId="175" fontId="1" fillId="0" borderId="30" xfId="0" applyNumberFormat="1" applyFont="1" applyBorder="1" applyAlignment="1">
      <alignment wrapText="1"/>
    </xf>
    <xf numFmtId="175" fontId="1" fillId="0" borderId="41" xfId="0" applyNumberFormat="1" applyFont="1" applyBorder="1" applyAlignment="1">
      <alignment wrapText="1"/>
    </xf>
    <xf numFmtId="175" fontId="1" fillId="0" borderId="55" xfId="0" applyNumberFormat="1" applyFont="1" applyBorder="1" applyAlignment="1">
      <alignment wrapText="1"/>
    </xf>
    <xf numFmtId="175" fontId="8" fillId="0" borderId="52" xfId="0" applyNumberFormat="1" applyFont="1" applyBorder="1" applyAlignment="1">
      <alignment wrapText="1"/>
    </xf>
    <xf numFmtId="0" fontId="1" fillId="0" borderId="0" xfId="0" applyNumberFormat="1" applyFont="1" applyAlignment="1">
      <alignment wrapText="1"/>
    </xf>
    <xf numFmtId="164" fontId="1" fillId="4" borderId="28" xfId="0" applyFont="1" applyFill="1" applyBorder="1"/>
    <xf numFmtId="164" fontId="1" fillId="4" borderId="14" xfId="0" applyFont="1" applyFill="1" applyBorder="1"/>
    <xf numFmtId="164" fontId="1" fillId="2" borderId="16" xfId="0" applyFont="1" applyFill="1" applyBorder="1"/>
    <xf numFmtId="0" fontId="29" fillId="4" borderId="75" xfId="6" applyFont="1" applyFill="1" applyBorder="1" applyProtection="1">
      <protection locked="0"/>
    </xf>
    <xf numFmtId="0" fontId="29" fillId="4" borderId="80" xfId="6" applyFont="1" applyFill="1" applyBorder="1" applyProtection="1">
      <protection locked="0"/>
    </xf>
    <xf numFmtId="172" fontId="29" fillId="4" borderId="43" xfId="9" applyNumberFormat="1" applyFont="1" applyFill="1" applyBorder="1" applyAlignment="1" applyProtection="1">
      <protection locked="0"/>
    </xf>
    <xf numFmtId="0" fontId="35" fillId="4" borderId="81" xfId="6" applyFont="1" applyFill="1" applyBorder="1" applyAlignment="1" applyProtection="1">
      <alignment horizontal="left"/>
      <protection locked="0"/>
    </xf>
    <xf numFmtId="0" fontId="35" fillId="4" borderId="71" xfId="6" applyFont="1" applyFill="1" applyBorder="1" applyAlignment="1" applyProtection="1">
      <alignment horizontal="left"/>
      <protection locked="0"/>
    </xf>
    <xf numFmtId="0" fontId="29" fillId="4" borderId="0" xfId="6" applyFont="1" applyFill="1" applyProtection="1">
      <protection locked="0"/>
    </xf>
    <xf numFmtId="0" fontId="29" fillId="4" borderId="71" xfId="6" applyFont="1" applyFill="1" applyBorder="1" applyProtection="1">
      <protection locked="0"/>
    </xf>
    <xf numFmtId="172" fontId="29" fillId="4" borderId="78" xfId="9" applyNumberFormat="1" applyFont="1" applyFill="1" applyBorder="1" applyAlignment="1" applyProtection="1">
      <protection locked="0"/>
    </xf>
    <xf numFmtId="0" fontId="29" fillId="4" borderId="81" xfId="6" applyFont="1" applyFill="1" applyBorder="1" applyAlignment="1" applyProtection="1">
      <alignment horizontal="left"/>
      <protection locked="0"/>
    </xf>
    <xf numFmtId="0" fontId="29" fillId="4" borderId="71" xfId="6" applyFont="1" applyFill="1" applyBorder="1" applyAlignment="1" applyProtection="1">
      <alignment horizontal="left"/>
      <protection locked="0"/>
    </xf>
    <xf numFmtId="0" fontId="29" fillId="4" borderId="70" xfId="6" applyFont="1" applyFill="1" applyBorder="1" applyProtection="1">
      <protection locked="0"/>
    </xf>
    <xf numFmtId="0" fontId="29" fillId="4" borderId="66" xfId="6" applyFont="1" applyFill="1" applyBorder="1" applyProtection="1">
      <protection locked="0"/>
    </xf>
    <xf numFmtId="172" fontId="29" fillId="4" borderId="56" xfId="9" applyNumberFormat="1" applyFont="1" applyFill="1" applyBorder="1" applyAlignment="1" applyProtection="1">
      <protection locked="0"/>
    </xf>
    <xf numFmtId="16" fontId="29" fillId="4" borderId="80" xfId="6" applyNumberFormat="1" applyFont="1" applyFill="1" applyBorder="1" applyProtection="1">
      <protection locked="0"/>
    </xf>
    <xf numFmtId="0" fontId="29" fillId="4" borderId="79" xfId="6" applyFont="1" applyFill="1" applyBorder="1" applyAlignment="1" applyProtection="1">
      <alignment horizontal="center"/>
      <protection locked="0"/>
    </xf>
    <xf numFmtId="0" fontId="29" fillId="4" borderId="80" xfId="6" applyFont="1" applyFill="1" applyBorder="1" applyAlignment="1" applyProtection="1">
      <alignment horizontal="center"/>
      <protection locked="0"/>
    </xf>
    <xf numFmtId="1" fontId="4" fillId="4" borderId="30" xfId="1" applyNumberFormat="1" applyFont="1" applyFill="1" applyBorder="1" applyProtection="1">
      <protection hidden="1"/>
    </xf>
    <xf numFmtId="1" fontId="4" fillId="4" borderId="41" xfId="1" applyNumberFormat="1" applyFont="1" applyFill="1" applyBorder="1" applyProtection="1">
      <protection hidden="1"/>
    </xf>
    <xf numFmtId="165" fontId="6" fillId="0" borderId="44" xfId="1" applyNumberFormat="1" applyFont="1" applyBorder="1" applyAlignment="1" applyProtection="1">
      <alignment wrapText="1"/>
      <protection hidden="1"/>
    </xf>
    <xf numFmtId="165" fontId="6" fillId="0" borderId="45" xfId="1" applyNumberFormat="1" applyFont="1" applyBorder="1" applyProtection="1">
      <protection hidden="1"/>
    </xf>
    <xf numFmtId="176" fontId="4" fillId="4" borderId="14" xfId="1" applyNumberFormat="1" applyFont="1" applyFill="1" applyBorder="1" applyProtection="1">
      <protection locked="0" hidden="1"/>
    </xf>
    <xf numFmtId="1" fontId="4" fillId="4" borderId="14" xfId="1" applyNumberFormat="1" applyFont="1" applyFill="1" applyBorder="1" applyProtection="1">
      <protection locked="0" hidden="1"/>
    </xf>
    <xf numFmtId="0" fontId="6" fillId="2" borderId="13" xfId="1" applyNumberFormat="1" applyFont="1" applyFill="1" applyBorder="1" applyProtection="1">
      <protection hidden="1"/>
    </xf>
    <xf numFmtId="175" fontId="6" fillId="2" borderId="44" xfId="4" applyNumberFormat="1" applyFont="1" applyFill="1" applyBorder="1" applyAlignment="1" applyProtection="1">
      <alignment horizontal="center" vertical="center"/>
      <protection hidden="1"/>
    </xf>
    <xf numFmtId="175" fontId="4" fillId="2" borderId="19" xfId="4" applyNumberFormat="1" applyFont="1" applyFill="1" applyBorder="1" applyAlignment="1" applyProtection="1">
      <alignment horizontal="center" vertical="center"/>
      <protection hidden="1"/>
    </xf>
    <xf numFmtId="175" fontId="4" fillId="2" borderId="14" xfId="4" applyNumberFormat="1" applyFont="1" applyFill="1" applyBorder="1" applyAlignment="1" applyProtection="1">
      <alignment horizontal="center" vertical="center"/>
      <protection hidden="1"/>
    </xf>
    <xf numFmtId="175" fontId="4" fillId="2" borderId="30" xfId="4" applyNumberFormat="1" applyFont="1" applyFill="1" applyBorder="1" applyAlignment="1" applyProtection="1">
      <alignment horizontal="center" vertical="center"/>
      <protection hidden="1"/>
    </xf>
    <xf numFmtId="175" fontId="4" fillId="2" borderId="20" xfId="4" applyNumberFormat="1" applyFont="1" applyFill="1" applyBorder="1" applyAlignment="1" applyProtection="1">
      <alignment horizontal="center" vertical="center"/>
      <protection hidden="1"/>
    </xf>
    <xf numFmtId="175" fontId="4" fillId="2" borderId="25" xfId="4" applyNumberFormat="1" applyFont="1" applyFill="1" applyBorder="1" applyAlignment="1" applyProtection="1">
      <alignment horizontal="center" vertical="center"/>
      <protection hidden="1"/>
    </xf>
    <xf numFmtId="175" fontId="4" fillId="0" borderId="19" xfId="4" applyNumberFormat="1" applyFont="1" applyBorder="1" applyAlignment="1" applyProtection="1">
      <alignment horizontal="center" vertical="center"/>
      <protection hidden="1"/>
    </xf>
    <xf numFmtId="175" fontId="4" fillId="0" borderId="14" xfId="4" applyNumberFormat="1" applyFont="1" applyBorder="1" applyAlignment="1" applyProtection="1">
      <alignment horizontal="center" vertical="center"/>
      <protection hidden="1"/>
    </xf>
    <xf numFmtId="175" fontId="4" fillId="0" borderId="30" xfId="4" applyNumberFormat="1" applyFont="1" applyBorder="1" applyAlignment="1" applyProtection="1">
      <alignment horizontal="center" vertical="center"/>
      <protection hidden="1"/>
    </xf>
    <xf numFmtId="175" fontId="4" fillId="0" borderId="20" xfId="4" applyNumberFormat="1" applyFont="1" applyBorder="1" applyAlignment="1" applyProtection="1">
      <alignment horizontal="center" vertical="center"/>
      <protection hidden="1"/>
    </xf>
    <xf numFmtId="175" fontId="4" fillId="0" borderId="25" xfId="4" applyNumberFormat="1" applyFont="1" applyBorder="1" applyAlignment="1" applyProtection="1">
      <alignment horizontal="center" vertical="center"/>
      <protection hidden="1"/>
    </xf>
    <xf numFmtId="175" fontId="4" fillId="2" borderId="39" xfId="4" applyNumberFormat="1" applyFont="1" applyFill="1" applyBorder="1" applyAlignment="1" applyProtection="1">
      <alignment horizontal="center" vertical="center"/>
      <protection hidden="1"/>
    </xf>
    <xf numFmtId="175" fontId="4" fillId="2" borderId="40" xfId="4" applyNumberFormat="1" applyFont="1" applyFill="1" applyBorder="1" applyAlignment="1" applyProtection="1">
      <alignment horizontal="center" vertical="center"/>
      <protection hidden="1"/>
    </xf>
    <xf numFmtId="175" fontId="4" fillId="2" borderId="41" xfId="4" applyNumberFormat="1" applyFont="1" applyFill="1" applyBorder="1" applyAlignment="1" applyProtection="1">
      <alignment horizontal="center" vertical="center"/>
      <protection hidden="1"/>
    </xf>
    <xf numFmtId="175" fontId="4" fillId="2" borderId="42" xfId="4" applyNumberFormat="1" applyFont="1" applyFill="1" applyBorder="1" applyAlignment="1" applyProtection="1">
      <alignment horizontal="center" vertical="center"/>
      <protection hidden="1"/>
    </xf>
    <xf numFmtId="175" fontId="4" fillId="2" borderId="43" xfId="4" applyNumberFormat="1" applyFont="1" applyFill="1" applyBorder="1" applyAlignment="1" applyProtection="1">
      <alignment horizontal="center" vertical="center"/>
      <protection hidden="1"/>
    </xf>
    <xf numFmtId="175" fontId="6" fillId="2" borderId="45" xfId="4" applyNumberFormat="1" applyFont="1" applyFill="1" applyBorder="1" applyAlignment="1" applyProtection="1">
      <alignment horizontal="center" vertical="center"/>
      <protection hidden="1"/>
    </xf>
    <xf numFmtId="175" fontId="6" fillId="2" borderId="52" xfId="4" applyNumberFormat="1" applyFont="1" applyFill="1" applyBorder="1" applyAlignment="1" applyProtection="1">
      <alignment horizontal="center" vertical="center"/>
      <protection hidden="1"/>
    </xf>
    <xf numFmtId="175" fontId="6" fillId="2" borderId="46" xfId="4" applyNumberFormat="1" applyFont="1" applyFill="1" applyBorder="1" applyAlignment="1" applyProtection="1">
      <alignment horizontal="center" vertical="center"/>
      <protection hidden="1"/>
    </xf>
    <xf numFmtId="175" fontId="6" fillId="2" borderId="53" xfId="4" applyNumberFormat="1" applyFont="1" applyFill="1" applyBorder="1" applyAlignment="1" applyProtection="1">
      <alignment horizontal="center" vertical="center"/>
      <protection hidden="1"/>
    </xf>
    <xf numFmtId="175" fontId="4" fillId="3" borderId="48" xfId="4" applyNumberFormat="1" applyFont="1" applyFill="1" applyBorder="1" applyAlignment="1" applyProtection="1">
      <alignment horizontal="center" vertical="center"/>
      <protection hidden="1"/>
    </xf>
    <xf numFmtId="175" fontId="4" fillId="3" borderId="49" xfId="4" applyNumberFormat="1" applyFont="1" applyFill="1" applyBorder="1" applyAlignment="1" applyProtection="1">
      <alignment horizontal="center" vertical="center"/>
      <protection hidden="1"/>
    </xf>
    <xf numFmtId="175" fontId="4" fillId="3" borderId="50" xfId="4" applyNumberFormat="1" applyFont="1" applyFill="1" applyBorder="1" applyAlignment="1" applyProtection="1">
      <alignment horizontal="center" vertical="center"/>
      <protection hidden="1"/>
    </xf>
    <xf numFmtId="175" fontId="4" fillId="3" borderId="34" xfId="4" applyNumberFormat="1" applyFont="1" applyFill="1" applyBorder="1" applyAlignment="1" applyProtection="1">
      <alignment horizontal="center" vertical="center"/>
      <protection hidden="1"/>
    </xf>
    <xf numFmtId="175" fontId="4" fillId="3" borderId="51" xfId="4" applyNumberFormat="1" applyFont="1" applyFill="1" applyBorder="1" applyAlignment="1" applyProtection="1">
      <alignment horizontal="center" vertical="center"/>
      <protection hidden="1"/>
    </xf>
    <xf numFmtId="175" fontId="6" fillId="2" borderId="21" xfId="4" applyNumberFormat="1" applyFont="1" applyFill="1" applyBorder="1" applyAlignment="1" applyProtection="1">
      <alignment horizontal="center" vertical="center"/>
      <protection hidden="1"/>
    </xf>
    <xf numFmtId="175" fontId="6" fillId="2" borderId="22" xfId="4" applyNumberFormat="1" applyFont="1" applyFill="1" applyBorder="1" applyAlignment="1" applyProtection="1">
      <alignment horizontal="center" vertical="center"/>
      <protection hidden="1"/>
    </xf>
    <xf numFmtId="175" fontId="6" fillId="2" borderId="31" xfId="4" applyNumberFormat="1" applyFont="1" applyFill="1" applyBorder="1" applyAlignment="1" applyProtection="1">
      <alignment horizontal="center" vertical="center"/>
      <protection hidden="1"/>
    </xf>
    <xf numFmtId="175" fontId="6" fillId="2" borderId="23" xfId="4" applyNumberFormat="1" applyFont="1" applyFill="1" applyBorder="1" applyAlignment="1" applyProtection="1">
      <alignment horizontal="center" vertical="center"/>
      <protection hidden="1"/>
    </xf>
    <xf numFmtId="175" fontId="6" fillId="2" borderId="26" xfId="4" applyNumberFormat="1" applyFont="1" applyFill="1" applyBorder="1" applyAlignment="1" applyProtection="1">
      <alignment horizontal="center" vertical="center"/>
      <protection hidden="1"/>
    </xf>
    <xf numFmtId="175" fontId="6" fillId="3" borderId="0" xfId="1" applyNumberFormat="1" applyFont="1" applyFill="1" applyProtection="1">
      <protection hidden="1"/>
    </xf>
    <xf numFmtId="175" fontId="6" fillId="3" borderId="21" xfId="1" applyNumberFormat="1" applyFont="1" applyFill="1" applyBorder="1" applyAlignment="1" applyProtection="1">
      <alignment horizontal="center" vertical="center"/>
      <protection hidden="1"/>
    </xf>
    <xf numFmtId="175" fontId="6" fillId="3" borderId="22" xfId="1" applyNumberFormat="1" applyFont="1" applyFill="1" applyBorder="1" applyAlignment="1" applyProtection="1">
      <alignment horizontal="center" vertical="center"/>
      <protection hidden="1"/>
    </xf>
    <xf numFmtId="175" fontId="6" fillId="3" borderId="31" xfId="1" applyNumberFormat="1" applyFont="1" applyFill="1" applyBorder="1" applyAlignment="1" applyProtection="1">
      <alignment horizontal="center" vertical="center"/>
      <protection hidden="1"/>
    </xf>
    <xf numFmtId="175" fontId="6" fillId="3" borderId="23" xfId="1" applyNumberFormat="1" applyFont="1" applyFill="1" applyBorder="1" applyAlignment="1" applyProtection="1">
      <alignment horizontal="center" vertical="center"/>
      <protection hidden="1"/>
    </xf>
    <xf numFmtId="175" fontId="6" fillId="3" borderId="26" xfId="1" applyNumberFormat="1" applyFont="1" applyFill="1" applyBorder="1" applyAlignment="1" applyProtection="1">
      <alignment horizontal="center" vertical="center"/>
      <protection hidden="1"/>
    </xf>
    <xf numFmtId="175" fontId="4" fillId="2" borderId="21" xfId="4" applyNumberFormat="1" applyFont="1" applyFill="1" applyBorder="1" applyAlignment="1" applyProtection="1">
      <alignment horizontal="center" vertical="center"/>
      <protection hidden="1"/>
    </xf>
    <xf numFmtId="175" fontId="4" fillId="2" borderId="22" xfId="4" applyNumberFormat="1" applyFont="1" applyFill="1" applyBorder="1" applyAlignment="1" applyProtection="1">
      <alignment horizontal="center" vertical="center"/>
      <protection hidden="1"/>
    </xf>
    <xf numFmtId="175" fontId="4" fillId="2" borderId="31" xfId="4" applyNumberFormat="1" applyFont="1" applyFill="1" applyBorder="1" applyAlignment="1" applyProtection="1">
      <alignment horizontal="center" vertical="center"/>
      <protection hidden="1"/>
    </xf>
    <xf numFmtId="175" fontId="4" fillId="2" borderId="23" xfId="4" applyNumberFormat="1" applyFont="1" applyFill="1" applyBorder="1" applyAlignment="1" applyProtection="1">
      <alignment horizontal="center" vertical="center"/>
      <protection hidden="1"/>
    </xf>
    <xf numFmtId="175" fontId="4" fillId="2" borderId="26" xfId="4" applyNumberFormat="1" applyFont="1" applyFill="1" applyBorder="1" applyAlignment="1" applyProtection="1">
      <alignment horizontal="center" vertical="center"/>
      <protection hidden="1"/>
    </xf>
    <xf numFmtId="175" fontId="4" fillId="3" borderId="0" xfId="1" applyNumberFormat="1" applyFont="1" applyFill="1" applyProtection="1">
      <protection hidden="1"/>
    </xf>
    <xf numFmtId="175" fontId="1" fillId="2" borderId="17" xfId="4" applyNumberFormat="1" applyFont="1" applyFill="1" applyBorder="1" applyAlignment="1" applyProtection="1">
      <alignment horizontal="center" vertical="center"/>
      <protection hidden="1"/>
    </xf>
    <xf numFmtId="175" fontId="1" fillId="2" borderId="14" xfId="4" applyNumberFormat="1" applyFont="1" applyFill="1" applyBorder="1" applyAlignment="1" applyProtection="1">
      <alignment horizontal="center" vertical="center"/>
      <protection hidden="1"/>
    </xf>
    <xf numFmtId="175" fontId="6" fillId="2" borderId="19" xfId="4" applyNumberFormat="1" applyFont="1" applyFill="1" applyBorder="1" applyAlignment="1" applyProtection="1">
      <alignment horizontal="center" vertical="center"/>
      <protection hidden="1"/>
    </xf>
    <xf numFmtId="175" fontId="6" fillId="2" borderId="14" xfId="4" applyNumberFormat="1" applyFont="1" applyFill="1" applyBorder="1" applyAlignment="1" applyProtection="1">
      <alignment horizontal="center" vertical="center"/>
      <protection hidden="1"/>
    </xf>
    <xf numFmtId="175" fontId="6" fillId="2" borderId="30" xfId="4" applyNumberFormat="1" applyFont="1" applyFill="1" applyBorder="1" applyAlignment="1" applyProtection="1">
      <alignment horizontal="center" vertical="center"/>
      <protection hidden="1"/>
    </xf>
    <xf numFmtId="175" fontId="8" fillId="2" borderId="14" xfId="4" applyNumberFormat="1" applyFont="1" applyFill="1" applyBorder="1" applyAlignment="1" applyProtection="1">
      <alignment horizontal="center" vertical="center"/>
      <protection hidden="1"/>
    </xf>
    <xf numFmtId="175" fontId="6" fillId="2" borderId="25" xfId="4" applyNumberFormat="1" applyFont="1" applyFill="1" applyBorder="1" applyAlignment="1" applyProtection="1">
      <alignment horizontal="center" vertical="center"/>
      <protection hidden="1"/>
    </xf>
    <xf numFmtId="175" fontId="6" fillId="2" borderId="20" xfId="4" applyNumberFormat="1" applyFont="1" applyFill="1" applyBorder="1" applyAlignment="1" applyProtection="1">
      <alignment horizontal="center" vertical="center"/>
      <protection hidden="1"/>
    </xf>
    <xf numFmtId="175" fontId="8" fillId="2" borderId="22" xfId="4" applyNumberFormat="1" applyFont="1" applyFill="1" applyBorder="1" applyAlignment="1" applyProtection="1">
      <alignment horizontal="center" vertical="center"/>
      <protection hidden="1"/>
    </xf>
    <xf numFmtId="175" fontId="2" fillId="3" borderId="0" xfId="1" applyNumberFormat="1" applyFont="1" applyFill="1" applyProtection="1">
      <protection hidden="1"/>
    </xf>
    <xf numFmtId="175" fontId="26" fillId="3" borderId="0" xfId="1" applyNumberFormat="1" applyFont="1" applyFill="1" applyProtection="1">
      <protection hidden="1"/>
    </xf>
    <xf numFmtId="175" fontId="25" fillId="3" borderId="0" xfId="1" applyNumberFormat="1" applyFont="1" applyFill="1" applyProtection="1">
      <protection hidden="1"/>
    </xf>
    <xf numFmtId="175" fontId="1" fillId="4" borderId="20" xfId="4" applyNumberFormat="1" applyFont="1" applyFill="1" applyBorder="1" applyProtection="1">
      <protection locked="0"/>
    </xf>
    <xf numFmtId="175" fontId="1" fillId="4" borderId="55" xfId="4" applyNumberFormat="1" applyFont="1" applyFill="1" applyBorder="1" applyProtection="1">
      <protection locked="0"/>
    </xf>
    <xf numFmtId="164" fontId="1" fillId="4" borderId="21" xfId="0" applyFont="1" applyFill="1" applyBorder="1" applyProtection="1">
      <protection locked="0"/>
    </xf>
    <xf numFmtId="164" fontId="1" fillId="4" borderId="22" xfId="0" applyFont="1" applyFill="1" applyBorder="1" applyProtection="1">
      <protection locked="0"/>
    </xf>
    <xf numFmtId="164" fontId="1" fillId="4" borderId="31" xfId="0" applyFont="1" applyFill="1" applyBorder="1" applyProtection="1">
      <protection locked="0"/>
    </xf>
    <xf numFmtId="164" fontId="1" fillId="4" borderId="23" xfId="0" applyFont="1" applyFill="1" applyBorder="1" applyProtection="1">
      <protection locked="0"/>
    </xf>
    <xf numFmtId="0" fontId="29" fillId="4" borderId="85" xfId="6" applyFont="1" applyFill="1" applyBorder="1" applyProtection="1">
      <protection locked="0"/>
    </xf>
    <xf numFmtId="0" fontId="29" fillId="4" borderId="73" xfId="6" applyFont="1" applyFill="1" applyBorder="1" applyProtection="1">
      <protection locked="0"/>
    </xf>
    <xf numFmtId="0" fontId="29" fillId="4" borderId="28" xfId="6" applyFont="1" applyFill="1" applyBorder="1" applyProtection="1">
      <protection locked="0"/>
    </xf>
    <xf numFmtId="177" fontId="22" fillId="2" borderId="14" xfId="4" applyNumberFormat="1" applyFont="1" applyFill="1" applyBorder="1"/>
    <xf numFmtId="177" fontId="29" fillId="2" borderId="14" xfId="6" applyNumberFormat="1" applyFont="1" applyFill="1" applyBorder="1"/>
    <xf numFmtId="164" fontId="22" fillId="6" borderId="36" xfId="0" applyFont="1" applyFill="1" applyBorder="1"/>
    <xf numFmtId="164" fontId="22" fillId="6" borderId="16" xfId="0" applyFont="1" applyFill="1" applyBorder="1"/>
    <xf numFmtId="164" fontId="22" fillId="6" borderId="17" xfId="0" applyFont="1" applyFill="1" applyBorder="1"/>
    <xf numFmtId="164" fontId="22" fillId="6" borderId="18" xfId="0" applyFont="1" applyFill="1" applyBorder="1"/>
    <xf numFmtId="164" fontId="22" fillId="6" borderId="63" xfId="0" applyFont="1" applyFill="1" applyBorder="1"/>
    <xf numFmtId="164" fontId="22" fillId="6" borderId="65" xfId="0" applyFont="1" applyFill="1" applyBorder="1"/>
    <xf numFmtId="164" fontId="22" fillId="6" borderId="14" xfId="0" applyFont="1" applyFill="1" applyBorder="1"/>
    <xf numFmtId="164" fontId="22" fillId="6" borderId="20" xfId="0" applyFont="1" applyFill="1" applyBorder="1"/>
    <xf numFmtId="164" fontId="22" fillId="6" borderId="24" xfId="0" applyFont="1" applyFill="1" applyBorder="1"/>
    <xf numFmtId="164" fontId="22" fillId="6" borderId="25" xfId="0" applyFont="1" applyFill="1" applyBorder="1"/>
    <xf numFmtId="164" fontId="22" fillId="6" borderId="88" xfId="0" applyFont="1" applyFill="1" applyBorder="1"/>
    <xf numFmtId="178" fontId="22" fillId="2" borderId="14" xfId="4" applyNumberFormat="1" applyFont="1" applyFill="1" applyBorder="1"/>
    <xf numFmtId="178" fontId="22" fillId="6" borderId="14" xfId="4" applyNumberFormat="1" applyFont="1" applyFill="1" applyBorder="1"/>
    <xf numFmtId="0" fontId="22" fillId="6" borderId="22" xfId="0" applyNumberFormat="1" applyFont="1" applyFill="1" applyBorder="1"/>
    <xf numFmtId="0" fontId="4" fillId="6" borderId="16" xfId="1" applyNumberFormat="1" applyFont="1" applyFill="1" applyBorder="1" applyAlignment="1" applyProtection="1">
      <alignment horizontal="center" vertical="center"/>
      <protection hidden="1"/>
    </xf>
    <xf numFmtId="0" fontId="0" fillId="6" borderId="33" xfId="0" applyNumberFormat="1" applyFill="1" applyBorder="1" applyProtection="1">
      <protection hidden="1"/>
    </xf>
    <xf numFmtId="0" fontId="0" fillId="6" borderId="24" xfId="0" applyNumberFormat="1" applyFill="1" applyBorder="1" applyProtection="1">
      <protection hidden="1"/>
    </xf>
    <xf numFmtId="0" fontId="4" fillId="6" borderId="24" xfId="1" applyNumberFormat="1" applyFont="1" applyFill="1" applyBorder="1" applyAlignment="1" applyProtection="1">
      <alignment horizontal="center" vertical="center"/>
      <protection hidden="1"/>
    </xf>
    <xf numFmtId="0" fontId="4" fillId="6" borderId="54" xfId="1" applyNumberFormat="1" applyFont="1" applyFill="1" applyBorder="1" applyAlignment="1" applyProtection="1">
      <alignment horizontal="center" vertical="center"/>
      <protection hidden="1"/>
    </xf>
    <xf numFmtId="0" fontId="0" fillId="6" borderId="35" xfId="0" applyNumberFormat="1" applyFill="1" applyBorder="1" applyProtection="1">
      <protection hidden="1"/>
    </xf>
    <xf numFmtId="0" fontId="4" fillId="6" borderId="15" xfId="1" applyNumberFormat="1" applyFont="1" applyFill="1" applyBorder="1" applyAlignment="1" applyProtection="1">
      <alignment horizontal="center" vertical="center" wrapText="1"/>
      <protection hidden="1"/>
    </xf>
    <xf numFmtId="165" fontId="4" fillId="6" borderId="21" xfId="1" applyNumberFormat="1" applyFont="1" applyFill="1" applyBorder="1" applyAlignment="1" applyProtection="1">
      <alignment horizontal="center" vertical="center"/>
      <protection hidden="1"/>
    </xf>
    <xf numFmtId="165" fontId="4" fillId="6" borderId="22" xfId="1" applyNumberFormat="1" applyFont="1" applyFill="1" applyBorder="1" applyAlignment="1" applyProtection="1">
      <alignment horizontal="center" vertical="center"/>
      <protection hidden="1"/>
    </xf>
    <xf numFmtId="165" fontId="4" fillId="6" borderId="31" xfId="1" applyNumberFormat="1" applyFont="1" applyFill="1" applyBorder="1" applyAlignment="1" applyProtection="1">
      <alignment horizontal="center" vertical="center"/>
      <protection hidden="1"/>
    </xf>
    <xf numFmtId="165" fontId="4" fillId="6" borderId="23" xfId="1" applyNumberFormat="1" applyFont="1" applyFill="1" applyBorder="1" applyAlignment="1" applyProtection="1">
      <alignment horizontal="center" vertical="center"/>
      <protection hidden="1"/>
    </xf>
    <xf numFmtId="165" fontId="4" fillId="6" borderId="26" xfId="1" applyNumberFormat="1" applyFont="1" applyFill="1" applyBorder="1" applyAlignment="1" applyProtection="1">
      <alignment horizontal="center" vertical="center"/>
      <protection hidden="1"/>
    </xf>
    <xf numFmtId="0" fontId="0" fillId="6" borderId="37" xfId="0" applyNumberFormat="1" applyFill="1" applyBorder="1" applyProtection="1">
      <protection hidden="1"/>
    </xf>
    <xf numFmtId="0" fontId="4" fillId="6" borderId="36" xfId="1" applyNumberFormat="1" applyFont="1" applyFill="1" applyBorder="1" applyAlignment="1" applyProtection="1">
      <alignment horizontal="center" vertical="center"/>
      <protection hidden="1"/>
    </xf>
    <xf numFmtId="0" fontId="4" fillId="6" borderId="33" xfId="1" applyNumberFormat="1" applyFont="1" applyFill="1" applyBorder="1" applyAlignment="1" applyProtection="1">
      <alignment horizontal="center" vertical="center"/>
      <protection hidden="1"/>
    </xf>
    <xf numFmtId="0" fontId="29" fillId="6" borderId="0" xfId="6" applyFont="1" applyFill="1"/>
    <xf numFmtId="0" fontId="29" fillId="6" borderId="75" xfId="6" applyFont="1" applyFill="1" applyBorder="1"/>
    <xf numFmtId="0" fontId="30" fillId="6" borderId="75" xfId="6" applyFont="1" applyFill="1" applyBorder="1"/>
    <xf numFmtId="169" fontId="29" fillId="6" borderId="75" xfId="6" applyNumberFormat="1" applyFont="1" applyFill="1" applyBorder="1" applyAlignment="1">
      <alignment horizontal="center"/>
    </xf>
    <xf numFmtId="164" fontId="0" fillId="0" borderId="64" xfId="0" applyBorder="1"/>
    <xf numFmtId="172" fontId="29" fillId="8" borderId="77" xfId="9" applyNumberFormat="1" applyFont="1" applyFill="1" applyBorder="1" applyAlignment="1" applyProtection="1"/>
    <xf numFmtId="172" fontId="29" fillId="8" borderId="25" xfId="9" applyNumberFormat="1" applyFont="1" applyFill="1" applyBorder="1" applyAlignment="1" applyProtection="1"/>
    <xf numFmtId="9" fontId="41" fillId="2" borderId="14" xfId="2" applyFont="1" applyFill="1" applyBorder="1"/>
    <xf numFmtId="178" fontId="22" fillId="6" borderId="25" xfId="4" applyNumberFormat="1" applyFont="1" applyFill="1" applyBorder="1"/>
    <xf numFmtId="0" fontId="22" fillId="6" borderId="26" xfId="0" applyNumberFormat="1" applyFont="1" applyFill="1" applyBorder="1"/>
    <xf numFmtId="178" fontId="22" fillId="2" borderId="19" xfId="4" applyNumberFormat="1" applyFont="1" applyFill="1" applyBorder="1"/>
    <xf numFmtId="178" fontId="22" fillId="2" borderId="20" xfId="4" applyNumberFormat="1" applyFont="1" applyFill="1" applyBorder="1"/>
    <xf numFmtId="9" fontId="41" fillId="2" borderId="19" xfId="2" applyFont="1" applyFill="1" applyBorder="1"/>
    <xf numFmtId="9" fontId="41" fillId="2" borderId="20" xfId="2" applyFont="1" applyFill="1" applyBorder="1"/>
    <xf numFmtId="178" fontId="22" fillId="0" borderId="14" xfId="4" applyNumberFormat="1" applyFont="1" applyBorder="1"/>
    <xf numFmtId="164" fontId="22" fillId="0" borderId="65" xfId="0" applyFont="1" applyBorder="1"/>
    <xf numFmtId="178" fontId="22" fillId="0" borderId="25" xfId="4" applyNumberFormat="1" applyFont="1" applyBorder="1"/>
    <xf numFmtId="164" fontId="22" fillId="0" borderId="6" xfId="0" applyFont="1" applyBorder="1"/>
    <xf numFmtId="164" fontId="22" fillId="0" borderId="78" xfId="0" applyFont="1" applyBorder="1"/>
    <xf numFmtId="164" fontId="22" fillId="0" borderId="72" xfId="0" applyFont="1" applyBorder="1"/>
    <xf numFmtId="164" fontId="22" fillId="0" borderId="86" xfId="0" applyFont="1" applyBorder="1"/>
    <xf numFmtId="164" fontId="22" fillId="0" borderId="19" xfId="0" applyFont="1" applyBorder="1"/>
    <xf numFmtId="164" fontId="22" fillId="0" borderId="20" xfId="0" applyFont="1" applyBorder="1"/>
    <xf numFmtId="164" fontId="22" fillId="0" borderId="30" xfId="0" applyFont="1" applyBorder="1"/>
    <xf numFmtId="164" fontId="22" fillId="0" borderId="25" xfId="0" applyFont="1" applyBorder="1"/>
    <xf numFmtId="164" fontId="22" fillId="0" borderId="21" xfId="0" applyFont="1" applyBorder="1"/>
    <xf numFmtId="164" fontId="22" fillId="0" borderId="22" xfId="0" applyFont="1" applyBorder="1"/>
    <xf numFmtId="164" fontId="22" fillId="0" borderId="23" xfId="0" applyFont="1" applyBorder="1"/>
    <xf numFmtId="164" fontId="22" fillId="0" borderId="26" xfId="0" applyFont="1" applyBorder="1"/>
    <xf numFmtId="164" fontId="22" fillId="0" borderId="39" xfId="0" applyFont="1" applyBorder="1"/>
    <xf numFmtId="164" fontId="22" fillId="0" borderId="40" xfId="0" applyFont="1" applyBorder="1"/>
    <xf numFmtId="164" fontId="22" fillId="0" borderId="42" xfId="0" applyFont="1" applyBorder="1"/>
    <xf numFmtId="164" fontId="22" fillId="0" borderId="24" xfId="0" applyFont="1" applyBorder="1"/>
    <xf numFmtId="164" fontId="22" fillId="0" borderId="17" xfId="0" applyFont="1" applyBorder="1"/>
    <xf numFmtId="164" fontId="22" fillId="0" borderId="18" xfId="0" applyFont="1" applyBorder="1"/>
    <xf numFmtId="164" fontId="22" fillId="0" borderId="43" xfId="0" applyFont="1" applyBorder="1"/>
    <xf numFmtId="164" fontId="22" fillId="0" borderId="16" xfId="0" applyFont="1" applyBorder="1"/>
    <xf numFmtId="164" fontId="22" fillId="0" borderId="57" xfId="0" applyFont="1" applyBorder="1"/>
    <xf numFmtId="164" fontId="22" fillId="0" borderId="41" xfId="0" applyFont="1" applyBorder="1"/>
    <xf numFmtId="164" fontId="22" fillId="0" borderId="31" xfId="0" applyFont="1" applyBorder="1"/>
    <xf numFmtId="164" fontId="22" fillId="0" borderId="89" xfId="0" applyFont="1" applyBorder="1"/>
    <xf numFmtId="164" fontId="1" fillId="4" borderId="16" xfId="0" applyFont="1" applyFill="1" applyBorder="1" applyProtection="1">
      <protection locked="0"/>
    </xf>
    <xf numFmtId="164" fontId="1" fillId="4" borderId="17" xfId="0" applyFont="1" applyFill="1" applyBorder="1" applyProtection="1">
      <protection locked="0"/>
    </xf>
    <xf numFmtId="164" fontId="1" fillId="4" borderId="18" xfId="0" applyFont="1" applyFill="1" applyBorder="1" applyProtection="1">
      <protection locked="0"/>
    </xf>
    <xf numFmtId="164" fontId="1" fillId="4" borderId="57" xfId="0" applyFont="1" applyFill="1" applyBorder="1" applyProtection="1">
      <protection locked="0"/>
    </xf>
    <xf numFmtId="164" fontId="1" fillId="0" borderId="89" xfId="0" applyFont="1" applyBorder="1" applyProtection="1">
      <protection locked="0"/>
    </xf>
    <xf numFmtId="164" fontId="1" fillId="0" borderId="72" xfId="0" applyFont="1" applyBorder="1" applyProtection="1">
      <protection locked="0"/>
    </xf>
    <xf numFmtId="164" fontId="1" fillId="0" borderId="76" xfId="0" applyFont="1" applyBorder="1" applyProtection="1">
      <protection locked="0"/>
    </xf>
    <xf numFmtId="164" fontId="8" fillId="0" borderId="89" xfId="0" applyFont="1" applyBorder="1" applyAlignment="1">
      <alignment horizontal="center"/>
    </xf>
    <xf numFmtId="164" fontId="8" fillId="0" borderId="72" xfId="0" applyFont="1" applyBorder="1" applyAlignment="1">
      <alignment horizontal="center"/>
    </xf>
    <xf numFmtId="164" fontId="8" fillId="0" borderId="76" xfId="0" applyFont="1" applyBorder="1" applyAlignment="1">
      <alignment horizontal="center"/>
    </xf>
    <xf numFmtId="164" fontId="8" fillId="0" borderId="86" xfId="0" applyFont="1" applyBorder="1" applyAlignment="1">
      <alignment horizontal="center"/>
    </xf>
    <xf numFmtId="164" fontId="8" fillId="0" borderId="16" xfId="0" applyFont="1" applyBorder="1" applyAlignment="1">
      <alignment horizontal="center"/>
    </xf>
    <xf numFmtId="164" fontId="8" fillId="0" borderId="17" xfId="0" applyFont="1" applyBorder="1" applyAlignment="1">
      <alignment horizontal="center"/>
    </xf>
    <xf numFmtId="164" fontId="8" fillId="0" borderId="18" xfId="0" applyFont="1" applyBorder="1" applyAlignment="1">
      <alignment horizontal="center"/>
    </xf>
    <xf numFmtId="164" fontId="42" fillId="0" borderId="16" xfId="0" applyFont="1" applyBorder="1" applyAlignment="1" applyProtection="1">
      <alignment vertical="center"/>
      <protection hidden="1"/>
    </xf>
    <xf numFmtId="0" fontId="30" fillId="0" borderId="15" xfId="6" applyFont="1" applyBorder="1"/>
    <xf numFmtId="164" fontId="1" fillId="0" borderId="30" xfId="0" applyFont="1" applyBorder="1" applyAlignment="1" applyProtection="1">
      <alignment vertical="center" wrapText="1"/>
      <protection hidden="1"/>
    </xf>
    <xf numFmtId="164" fontId="1" fillId="0" borderId="31" xfId="0" applyFont="1" applyBorder="1" applyAlignment="1" applyProtection="1">
      <alignment vertical="center" wrapText="1"/>
      <protection hidden="1"/>
    </xf>
    <xf numFmtId="165" fontId="6" fillId="4" borderId="46" xfId="1" applyNumberFormat="1" applyFont="1" applyFill="1" applyBorder="1" applyAlignment="1" applyProtection="1">
      <alignment horizontal="center" vertical="center" wrapText="1"/>
      <protection hidden="1"/>
    </xf>
    <xf numFmtId="165" fontId="6" fillId="4" borderId="34" xfId="1" applyNumberFormat="1" applyFont="1" applyFill="1" applyBorder="1" applyAlignment="1" applyProtection="1">
      <alignment horizontal="center" vertical="center" wrapText="1"/>
      <protection hidden="1"/>
    </xf>
    <xf numFmtId="177" fontId="22" fillId="2" borderId="19" xfId="4" applyNumberFormat="1" applyFont="1" applyFill="1" applyBorder="1"/>
    <xf numFmtId="177" fontId="22" fillId="2" borderId="20" xfId="4" applyNumberFormat="1" applyFont="1" applyFill="1" applyBorder="1"/>
    <xf numFmtId="177" fontId="22" fillId="0" borderId="19" xfId="4" applyNumberFormat="1" applyFont="1" applyBorder="1"/>
    <xf numFmtId="177" fontId="22" fillId="0" borderId="14" xfId="4" applyNumberFormat="1" applyFont="1" applyBorder="1"/>
    <xf numFmtId="177" fontId="22" fillId="0" borderId="20" xfId="4" applyNumberFormat="1" applyFont="1" applyBorder="1"/>
    <xf numFmtId="177" fontId="22" fillId="2" borderId="25" xfId="4" applyNumberFormat="1" applyFont="1" applyFill="1" applyBorder="1"/>
    <xf numFmtId="177" fontId="22" fillId="2" borderId="59" xfId="4" applyNumberFormat="1" applyFont="1" applyFill="1" applyBorder="1"/>
    <xf numFmtId="164" fontId="42" fillId="0" borderId="27" xfId="0" applyFont="1" applyBorder="1" applyAlignment="1" applyProtection="1">
      <alignment vertical="center"/>
      <protection hidden="1"/>
    </xf>
    <xf numFmtId="164" fontId="1" fillId="0" borderId="28" xfId="0" applyFont="1" applyBorder="1" applyAlignment="1" applyProtection="1">
      <alignment vertical="center" wrapText="1"/>
      <protection hidden="1"/>
    </xf>
    <xf numFmtId="164" fontId="42" fillId="0" borderId="16" xfId="0" applyFont="1" applyBorder="1" applyAlignment="1" applyProtection="1">
      <alignment vertical="center" wrapText="1"/>
      <protection hidden="1"/>
    </xf>
    <xf numFmtId="164" fontId="0" fillId="0" borderId="7" xfId="0" applyBorder="1"/>
    <xf numFmtId="164" fontId="1" fillId="0" borderId="27" xfId="0" applyFont="1" applyBorder="1" applyAlignment="1" applyProtection="1">
      <alignment vertical="center" wrapText="1"/>
      <protection hidden="1"/>
    </xf>
    <xf numFmtId="164" fontId="1" fillId="0" borderId="55" xfId="0" applyFont="1" applyBorder="1" applyAlignment="1" applyProtection="1">
      <alignment vertical="center" wrapText="1"/>
      <protection hidden="1"/>
    </xf>
    <xf numFmtId="0" fontId="29" fillId="0" borderId="10" xfId="6" applyFont="1" applyBorder="1"/>
    <xf numFmtId="172" fontId="43" fillId="0" borderId="10" xfId="9" applyNumberFormat="1" applyFont="1" applyFill="1" applyBorder="1" applyAlignment="1" applyProtection="1"/>
    <xf numFmtId="164" fontId="22" fillId="0" borderId="10" xfId="0" applyFont="1" applyBorder="1"/>
    <xf numFmtId="164" fontId="40" fillId="0" borderId="10" xfId="0" applyFont="1" applyBorder="1"/>
    <xf numFmtId="164" fontId="0" fillId="0" borderId="2" xfId="0" applyBorder="1"/>
    <xf numFmtId="164" fontId="1" fillId="0" borderId="4" xfId="0" applyFont="1" applyBorder="1" applyAlignment="1" applyProtection="1">
      <alignment vertical="center" wrapText="1"/>
      <protection hidden="1"/>
    </xf>
    <xf numFmtId="164" fontId="1" fillId="0" borderId="1" xfId="0" applyFont="1" applyBorder="1" applyAlignment="1" applyProtection="1">
      <alignment vertical="center" wrapText="1"/>
      <protection hidden="1"/>
    </xf>
    <xf numFmtId="165" fontId="4" fillId="3" borderId="10" xfId="1" applyNumberFormat="1" applyFont="1" applyFill="1" applyBorder="1" applyProtection="1">
      <protection locked="0" hidden="1"/>
    </xf>
    <xf numFmtId="164" fontId="0" fillId="3" borderId="10" xfId="0" applyFill="1" applyBorder="1"/>
    <xf numFmtId="164" fontId="0" fillId="0" borderId="10" xfId="0" applyBorder="1"/>
    <xf numFmtId="0" fontId="29" fillId="4" borderId="14" xfId="6" applyFont="1" applyFill="1" applyBorder="1" applyProtection="1">
      <protection locked="0"/>
    </xf>
    <xf numFmtId="165" fontId="4" fillId="4" borderId="27" xfId="1" applyNumberFormat="1" applyFont="1" applyFill="1" applyBorder="1" applyProtection="1">
      <protection locked="0" hidden="1"/>
    </xf>
    <xf numFmtId="165" fontId="4" fillId="4" borderId="19" xfId="1" applyNumberFormat="1" applyFont="1" applyFill="1" applyBorder="1" applyProtection="1">
      <protection locked="0" hidden="1"/>
    </xf>
    <xf numFmtId="164" fontId="22" fillId="9" borderId="25" xfId="0" applyFont="1" applyFill="1" applyBorder="1" applyAlignment="1">
      <alignment vertical="top"/>
    </xf>
    <xf numFmtId="164" fontId="22" fillId="2" borderId="14" xfId="0" applyFont="1" applyFill="1" applyBorder="1" applyAlignment="1">
      <alignment vertical="top"/>
    </xf>
    <xf numFmtId="167" fontId="7" fillId="2" borderId="0" xfId="2" applyNumberFormat="1" applyFill="1"/>
    <xf numFmtId="164" fontId="20" fillId="0" borderId="3" xfId="0" applyFont="1" applyBorder="1"/>
    <xf numFmtId="164" fontId="22" fillId="0" borderId="5" xfId="0" applyFont="1" applyBorder="1"/>
    <xf numFmtId="164" fontId="1" fillId="4" borderId="27" xfId="0" applyFont="1" applyFill="1" applyBorder="1"/>
    <xf numFmtId="164" fontId="1" fillId="4" borderId="19" xfId="0" applyFont="1" applyFill="1" applyBorder="1"/>
    <xf numFmtId="164" fontId="1" fillId="4" borderId="39" xfId="0" applyFont="1" applyFill="1" applyBorder="1"/>
    <xf numFmtId="166" fontId="6" fillId="3" borderId="14" xfId="1" applyNumberFormat="1" applyFont="1" applyFill="1" applyBorder="1" applyProtection="1">
      <protection hidden="1"/>
    </xf>
    <xf numFmtId="0" fontId="6" fillId="3" borderId="14" xfId="1" applyNumberFormat="1" applyFont="1" applyFill="1" applyBorder="1" applyProtection="1">
      <protection hidden="1"/>
    </xf>
    <xf numFmtId="165" fontId="6" fillId="3" borderId="16" xfId="1" applyNumberFormat="1" applyFont="1" applyFill="1" applyBorder="1" applyProtection="1">
      <protection hidden="1"/>
    </xf>
    <xf numFmtId="165" fontId="6" fillId="3" borderId="17" xfId="1" applyNumberFormat="1" applyFont="1" applyFill="1" applyBorder="1" applyProtection="1">
      <protection hidden="1"/>
    </xf>
    <xf numFmtId="166" fontId="6" fillId="3" borderId="17" xfId="1" applyNumberFormat="1" applyFont="1" applyFill="1" applyBorder="1" applyProtection="1">
      <protection hidden="1"/>
    </xf>
    <xf numFmtId="0" fontId="6" fillId="3" borderId="19" xfId="1" applyNumberFormat="1" applyFont="1" applyFill="1" applyBorder="1" applyProtection="1">
      <protection hidden="1"/>
    </xf>
    <xf numFmtId="165" fontId="6" fillId="3" borderId="21" xfId="1" applyNumberFormat="1" applyFont="1" applyFill="1" applyBorder="1" applyProtection="1">
      <protection hidden="1"/>
    </xf>
    <xf numFmtId="165" fontId="6" fillId="3" borderId="22" xfId="1" applyNumberFormat="1" applyFont="1" applyFill="1" applyBorder="1" applyProtection="1">
      <protection hidden="1"/>
    </xf>
    <xf numFmtId="166" fontId="6" fillId="3" borderId="22" xfId="1" applyNumberFormat="1" applyFont="1" applyFill="1" applyBorder="1" applyProtection="1">
      <protection hidden="1"/>
    </xf>
    <xf numFmtId="166" fontId="6" fillId="0" borderId="22" xfId="1" applyNumberFormat="1" applyFont="1" applyBorder="1" applyProtection="1">
      <protection hidden="1"/>
    </xf>
    <xf numFmtId="165" fontId="8" fillId="3" borderId="3" xfId="1" applyNumberFormat="1" applyFont="1" applyFill="1" applyBorder="1" applyProtection="1">
      <protection hidden="1"/>
    </xf>
    <xf numFmtId="165" fontId="4" fillId="4" borderId="90" xfId="1" applyNumberFormat="1" applyFont="1" applyFill="1" applyBorder="1" applyProtection="1">
      <protection locked="0" hidden="1"/>
    </xf>
    <xf numFmtId="165" fontId="4" fillId="4" borderId="63" xfId="1" applyNumberFormat="1" applyFont="1" applyFill="1" applyBorder="1" applyProtection="1">
      <protection locked="0" hidden="1"/>
    </xf>
    <xf numFmtId="165" fontId="8" fillId="3" borderId="63" xfId="1" applyNumberFormat="1" applyFont="1" applyFill="1" applyBorder="1" applyProtection="1">
      <protection hidden="1"/>
    </xf>
    <xf numFmtId="165" fontId="4" fillId="4" borderId="88" xfId="1" applyNumberFormat="1" applyFont="1" applyFill="1" applyBorder="1" applyProtection="1">
      <protection locked="0" hidden="1"/>
    </xf>
    <xf numFmtId="165" fontId="4" fillId="3" borderId="1" xfId="1" applyNumberFormat="1" applyFont="1" applyFill="1" applyBorder="1" applyProtection="1">
      <protection locked="0" hidden="1"/>
    </xf>
    <xf numFmtId="165" fontId="4" fillId="3" borderId="55" xfId="1" applyNumberFormat="1" applyFont="1" applyFill="1" applyBorder="1" applyProtection="1">
      <protection hidden="1"/>
    </xf>
    <xf numFmtId="165" fontId="6" fillId="3" borderId="52" xfId="1" applyNumberFormat="1" applyFont="1" applyFill="1" applyBorder="1" applyAlignment="1" applyProtection="1">
      <alignment horizontal="right"/>
      <protection hidden="1"/>
    </xf>
    <xf numFmtId="166" fontId="6" fillId="3" borderId="32" xfId="1" applyNumberFormat="1" applyFont="1" applyFill="1" applyBorder="1" applyProtection="1">
      <protection hidden="1"/>
    </xf>
    <xf numFmtId="165" fontId="4" fillId="2" borderId="32" xfId="1" applyNumberFormat="1" applyFont="1" applyFill="1" applyBorder="1" applyProtection="1">
      <protection hidden="1"/>
    </xf>
    <xf numFmtId="3" fontId="4" fillId="3" borderId="32" xfId="1" applyNumberFormat="1" applyFont="1" applyFill="1" applyBorder="1" applyProtection="1">
      <protection hidden="1"/>
    </xf>
    <xf numFmtId="3" fontId="6" fillId="3" borderId="32" xfId="1" applyNumberFormat="1" applyFont="1" applyFill="1" applyBorder="1" applyProtection="1">
      <protection hidden="1"/>
    </xf>
    <xf numFmtId="165" fontId="6" fillId="2" borderId="91" xfId="1" applyNumberFormat="1" applyFont="1" applyFill="1" applyBorder="1" applyProtection="1">
      <protection hidden="1"/>
    </xf>
    <xf numFmtId="165" fontId="4" fillId="2" borderId="38" xfId="1" applyNumberFormat="1" applyFont="1" applyFill="1" applyBorder="1" applyProtection="1">
      <protection hidden="1"/>
    </xf>
    <xf numFmtId="166" fontId="6" fillId="3" borderId="37" xfId="1" applyNumberFormat="1" applyFont="1" applyFill="1" applyBorder="1" applyProtection="1">
      <protection hidden="1"/>
    </xf>
    <xf numFmtId="166" fontId="4" fillId="3" borderId="15" xfId="1" applyNumberFormat="1" applyFont="1" applyFill="1" applyBorder="1" applyProtection="1">
      <protection hidden="1"/>
    </xf>
    <xf numFmtId="165" fontId="6" fillId="3" borderId="57" xfId="1" applyNumberFormat="1" applyFont="1" applyFill="1" applyBorder="1" applyProtection="1">
      <protection hidden="1"/>
    </xf>
    <xf numFmtId="0" fontId="8" fillId="3" borderId="30" xfId="1" applyNumberFormat="1" applyFont="1" applyFill="1" applyBorder="1" applyProtection="1">
      <protection hidden="1"/>
    </xf>
    <xf numFmtId="165" fontId="6" fillId="3" borderId="30" xfId="1" applyNumberFormat="1" applyFont="1" applyFill="1" applyBorder="1" applyProtection="1">
      <protection hidden="1"/>
    </xf>
    <xf numFmtId="176" fontId="4" fillId="4" borderId="30" xfId="1" applyNumberFormat="1" applyFont="1" applyFill="1" applyBorder="1" applyProtection="1">
      <protection locked="0" hidden="1"/>
    </xf>
    <xf numFmtId="165" fontId="6" fillId="3" borderId="31" xfId="1" applyNumberFormat="1" applyFont="1" applyFill="1" applyBorder="1" applyProtection="1">
      <protection hidden="1"/>
    </xf>
    <xf numFmtId="166" fontId="6" fillId="3" borderId="54" xfId="1" applyNumberFormat="1" applyFont="1" applyFill="1" applyBorder="1" applyProtection="1">
      <protection hidden="1"/>
    </xf>
    <xf numFmtId="0" fontId="6" fillId="3" borderId="32" xfId="1" applyNumberFormat="1" applyFont="1" applyFill="1" applyBorder="1" applyProtection="1">
      <protection hidden="1"/>
    </xf>
    <xf numFmtId="0" fontId="8" fillId="3" borderId="57" xfId="1" applyNumberFormat="1" applyFont="1" applyFill="1" applyBorder="1" applyProtection="1">
      <protection hidden="1"/>
    </xf>
    <xf numFmtId="1" fontId="4" fillId="4" borderId="30" xfId="1" applyNumberFormat="1" applyFont="1" applyFill="1" applyBorder="1" applyProtection="1">
      <protection locked="0" hidden="1"/>
    </xf>
    <xf numFmtId="165" fontId="6" fillId="0" borderId="31" xfId="1" applyNumberFormat="1" applyFont="1" applyBorder="1" applyProtection="1">
      <protection hidden="1"/>
    </xf>
    <xf numFmtId="0" fontId="4" fillId="2" borderId="32" xfId="1" applyNumberFormat="1" applyFont="1" applyFill="1" applyBorder="1" applyProtection="1">
      <protection locked="0" hidden="1"/>
    </xf>
    <xf numFmtId="177" fontId="22" fillId="4" borderId="14" xfId="4" applyNumberFormat="1" applyFont="1" applyFill="1" applyBorder="1"/>
    <xf numFmtId="177" fontId="22" fillId="2" borderId="36" xfId="4" applyNumberFormat="1" applyFont="1" applyFill="1" applyBorder="1" applyAlignment="1">
      <alignment horizontal="left" vertical="top"/>
    </xf>
    <xf numFmtId="177" fontId="22" fillId="2" borderId="33" xfId="4" applyNumberFormat="1" applyFont="1" applyFill="1" applyBorder="1" applyAlignment="1">
      <alignment horizontal="left" vertical="top"/>
    </xf>
    <xf numFmtId="177" fontId="22" fillId="2" borderId="35" xfId="4" applyNumberFormat="1" applyFont="1" applyFill="1" applyBorder="1" applyAlignment="1">
      <alignment horizontal="left" vertical="top"/>
    </xf>
    <xf numFmtId="177" fontId="22" fillId="2" borderId="63" xfId="4" applyNumberFormat="1" applyFont="1" applyFill="1" applyBorder="1" applyAlignment="1">
      <alignment horizontal="left"/>
    </xf>
    <xf numFmtId="177" fontId="22" fillId="2" borderId="77" xfId="4" applyNumberFormat="1" applyFont="1" applyFill="1" applyBorder="1" applyAlignment="1">
      <alignment horizontal="left"/>
    </xf>
    <xf numFmtId="177" fontId="22" fillId="2" borderId="59" xfId="4" applyNumberFormat="1" applyFont="1" applyFill="1" applyBorder="1" applyAlignment="1">
      <alignment horizontal="left"/>
    </xf>
    <xf numFmtId="9" fontId="1" fillId="2" borderId="9" xfId="2" applyFont="1" applyFill="1" applyBorder="1" applyAlignment="1">
      <alignment horizontal="left"/>
    </xf>
    <xf numFmtId="9" fontId="1" fillId="2" borderId="11" xfId="2" applyFont="1" applyFill="1" applyBorder="1" applyAlignment="1">
      <alignment horizontal="left"/>
    </xf>
    <xf numFmtId="9" fontId="22" fillId="2" borderId="8" xfId="2" applyFont="1" applyFill="1" applyBorder="1" applyAlignment="1">
      <alignment horizontal="left"/>
    </xf>
    <xf numFmtId="175" fontId="22" fillId="2" borderId="33" xfId="4" applyNumberFormat="1" applyFont="1" applyFill="1" applyBorder="1" applyAlignment="1">
      <alignment horizontal="left"/>
    </xf>
    <xf numFmtId="175" fontId="22" fillId="2" borderId="35" xfId="4" applyNumberFormat="1" applyFont="1" applyFill="1" applyBorder="1" applyAlignment="1">
      <alignment horizontal="left"/>
    </xf>
    <xf numFmtId="9" fontId="7" fillId="2" borderId="77" xfId="2" applyFill="1" applyBorder="1" applyAlignment="1">
      <alignment horizontal="left"/>
    </xf>
    <xf numFmtId="9" fontId="7" fillId="2" borderId="59" xfId="2" applyFill="1" applyBorder="1" applyAlignment="1">
      <alignment horizontal="left"/>
    </xf>
    <xf numFmtId="175" fontId="22" fillId="2" borderId="77" xfId="4" applyNumberFormat="1" applyFont="1" applyFill="1" applyBorder="1" applyAlignment="1">
      <alignment horizontal="left"/>
    </xf>
    <xf numFmtId="175" fontId="22" fillId="2" borderId="59" xfId="4" applyNumberFormat="1" applyFont="1" applyFill="1" applyBorder="1" applyAlignment="1">
      <alignment horizontal="left"/>
    </xf>
    <xf numFmtId="9" fontId="7" fillId="2" borderId="87" xfId="2" applyFill="1" applyBorder="1" applyAlignment="1">
      <alignment horizontal="left"/>
    </xf>
    <xf numFmtId="9" fontId="7" fillId="2" borderId="60" xfId="2" applyFill="1" applyBorder="1" applyAlignment="1">
      <alignment horizontal="left"/>
    </xf>
    <xf numFmtId="175" fontId="45" fillId="2" borderId="36" xfId="4" applyNumberFormat="1" applyFont="1" applyFill="1" applyBorder="1" applyAlignment="1">
      <alignment horizontal="left"/>
    </xf>
    <xf numFmtId="9" fontId="46" fillId="2" borderId="63" xfId="2" applyFont="1" applyFill="1" applyBorder="1" applyAlignment="1">
      <alignment horizontal="left"/>
    </xf>
    <xf numFmtId="175" fontId="45" fillId="2" borderId="63" xfId="4" applyNumberFormat="1" applyFont="1" applyFill="1" applyBorder="1" applyAlignment="1">
      <alignment horizontal="left"/>
    </xf>
    <xf numFmtId="9" fontId="46" fillId="2" borderId="65" xfId="2" applyFont="1" applyFill="1" applyBorder="1" applyAlignment="1">
      <alignment horizontal="left"/>
    </xf>
    <xf numFmtId="164" fontId="20" fillId="0" borderId="6" xfId="0" applyFont="1" applyBorder="1"/>
    <xf numFmtId="164" fontId="22" fillId="0" borderId="7" xfId="0" applyFont="1" applyBorder="1"/>
    <xf numFmtId="164" fontId="22" fillId="4" borderId="7" xfId="0" applyFont="1" applyFill="1" applyBorder="1"/>
    <xf numFmtId="165" fontId="23" fillId="7" borderId="7" xfId="1" applyNumberFormat="1" applyFont="1" applyFill="1" applyBorder="1" applyAlignment="1" applyProtection="1">
      <alignment vertical="center" wrapText="1"/>
      <protection locked="0"/>
    </xf>
    <xf numFmtId="165" fontId="23" fillId="7" borderId="7" xfId="1" applyNumberFormat="1" applyFont="1" applyFill="1" applyBorder="1" applyAlignment="1" applyProtection="1">
      <alignment vertical="center"/>
      <protection locked="0"/>
    </xf>
    <xf numFmtId="165" fontId="23" fillId="7" borderId="11" xfId="1" applyNumberFormat="1" applyFont="1" applyFill="1" applyBorder="1" applyAlignment="1" applyProtection="1">
      <alignment vertical="center"/>
      <protection locked="0"/>
    </xf>
    <xf numFmtId="164" fontId="32" fillId="0" borderId="6" xfId="0" applyFont="1" applyBorder="1" applyAlignment="1">
      <alignment horizontal="right"/>
    </xf>
    <xf numFmtId="164" fontId="32" fillId="0" borderId="6" xfId="0" applyFont="1" applyBorder="1"/>
    <xf numFmtId="164" fontId="32" fillId="0" borderId="8" xfId="0" applyFont="1" applyBorder="1" applyAlignment="1">
      <alignment horizontal="right"/>
    </xf>
    <xf numFmtId="0" fontId="28" fillId="8" borderId="0" xfId="5" applyFont="1" applyFill="1" applyAlignment="1">
      <alignment horizontal="right"/>
    </xf>
    <xf numFmtId="165" fontId="5" fillId="3" borderId="16" xfId="1" applyNumberFormat="1" applyFont="1" applyFill="1" applyBorder="1" applyProtection="1">
      <protection hidden="1"/>
    </xf>
    <xf numFmtId="0" fontId="6" fillId="2" borderId="18" xfId="1" applyNumberFormat="1" applyFont="1" applyFill="1" applyBorder="1" applyProtection="1">
      <protection hidden="1"/>
    </xf>
    <xf numFmtId="165" fontId="5" fillId="3" borderId="21" xfId="1" applyNumberFormat="1" applyFont="1" applyFill="1" applyBorder="1" applyProtection="1">
      <protection hidden="1"/>
    </xf>
    <xf numFmtId="165" fontId="6" fillId="2" borderId="23" xfId="1" applyNumberFormat="1" applyFont="1" applyFill="1" applyBorder="1" applyProtection="1">
      <protection hidden="1"/>
    </xf>
    <xf numFmtId="165" fontId="5" fillId="3" borderId="92" xfId="1" applyNumberFormat="1" applyFont="1" applyFill="1" applyBorder="1" applyProtection="1">
      <protection hidden="1"/>
    </xf>
    <xf numFmtId="0" fontId="6" fillId="2" borderId="93" xfId="1" applyNumberFormat="1" applyFont="1" applyFill="1" applyBorder="1" applyProtection="1">
      <protection hidden="1"/>
    </xf>
    <xf numFmtId="165" fontId="5" fillId="3" borderId="44" xfId="1" applyNumberFormat="1" applyFont="1" applyFill="1" applyBorder="1" applyProtection="1">
      <protection hidden="1"/>
    </xf>
    <xf numFmtId="165" fontId="6" fillId="2" borderId="46" xfId="1" applyNumberFormat="1" applyFont="1" applyFill="1" applyBorder="1" applyProtection="1">
      <protection hidden="1"/>
    </xf>
    <xf numFmtId="164" fontId="47" fillId="9" borderId="14" xfId="0" applyFont="1" applyFill="1" applyBorder="1" applyAlignment="1">
      <alignment wrapText="1"/>
    </xf>
    <xf numFmtId="164" fontId="22" fillId="2" borderId="20" xfId="0" applyFont="1" applyFill="1" applyBorder="1" applyAlignment="1">
      <alignment vertical="top"/>
    </xf>
    <xf numFmtId="164" fontId="47" fillId="9" borderId="14" xfId="0" applyFont="1" applyFill="1" applyBorder="1" applyAlignment="1">
      <alignment vertical="top" wrapText="1"/>
    </xf>
    <xf numFmtId="164" fontId="1" fillId="0" borderId="57" xfId="0" applyFont="1" applyBorder="1" applyAlignment="1" applyProtection="1">
      <alignment vertical="center" wrapText="1"/>
      <protection hidden="1"/>
    </xf>
    <xf numFmtId="0" fontId="43" fillId="0" borderId="1" xfId="6" applyFont="1" applyBorder="1"/>
    <xf numFmtId="165" fontId="2" fillId="3" borderId="6" xfId="1" applyNumberFormat="1" applyFont="1" applyFill="1" applyBorder="1" applyProtection="1">
      <protection hidden="1"/>
    </xf>
    <xf numFmtId="164" fontId="1" fillId="0" borderId="6" xfId="0" applyFont="1" applyBorder="1" applyAlignment="1" applyProtection="1">
      <alignment vertical="center" wrapText="1"/>
      <protection locked="0" hidden="1"/>
    </xf>
    <xf numFmtId="164" fontId="1" fillId="0" borderId="0" xfId="0" applyFont="1" applyAlignment="1" applyProtection="1">
      <alignment vertical="center" wrapText="1"/>
      <protection locked="0" hidden="1"/>
    </xf>
    <xf numFmtId="164" fontId="1" fillId="0" borderId="14" xfId="0" applyFont="1" applyBorder="1" applyAlignment="1" applyProtection="1">
      <alignment vertical="center" wrapText="1"/>
      <protection locked="0" hidden="1"/>
    </xf>
    <xf numFmtId="164" fontId="0" fillId="0" borderId="14" xfId="0" applyBorder="1"/>
    <xf numFmtId="44" fontId="16" fillId="0" borderId="14" xfId="4" applyBorder="1"/>
    <xf numFmtId="164" fontId="1" fillId="0" borderId="19" xfId="0" applyFont="1" applyBorder="1" applyAlignment="1" applyProtection="1">
      <alignment vertical="center" wrapText="1"/>
      <protection locked="0" hidden="1"/>
    </xf>
    <xf numFmtId="164" fontId="0" fillId="0" borderId="20" xfId="0" applyBorder="1"/>
    <xf numFmtId="49" fontId="31" fillId="2" borderId="30" xfId="6" applyNumberFormat="1" applyFont="1" applyFill="1" applyBorder="1" applyAlignment="1" applyProtection="1">
      <alignment horizontal="left"/>
      <protection locked="0"/>
    </xf>
    <xf numFmtId="49" fontId="32" fillId="2" borderId="25" xfId="0" applyNumberFormat="1" applyFont="1" applyFill="1" applyBorder="1" applyAlignment="1" applyProtection="1">
      <alignment horizontal="left"/>
      <protection locked="0"/>
    </xf>
    <xf numFmtId="0" fontId="31" fillId="2" borderId="30" xfId="6" applyFont="1" applyFill="1" applyBorder="1" applyAlignment="1">
      <alignment horizontal="left"/>
    </xf>
    <xf numFmtId="0" fontId="31" fillId="2" borderId="25" xfId="6" applyFont="1" applyFill="1" applyBorder="1" applyAlignment="1">
      <alignment horizontal="left"/>
    </xf>
    <xf numFmtId="14" fontId="31" fillId="4" borderId="30" xfId="6" applyNumberFormat="1" applyFont="1" applyFill="1" applyBorder="1" applyAlignment="1" applyProtection="1">
      <alignment horizontal="center" vertical="center"/>
      <protection locked="0"/>
    </xf>
    <xf numFmtId="14" fontId="31" fillId="4" borderId="25" xfId="6" applyNumberFormat="1" applyFont="1" applyFill="1" applyBorder="1" applyAlignment="1" applyProtection="1">
      <alignment horizontal="center" vertical="center"/>
      <protection locked="0"/>
    </xf>
    <xf numFmtId="172" fontId="29" fillId="8" borderId="77" xfId="9" applyNumberFormat="1" applyFont="1" applyFill="1" applyBorder="1" applyAlignment="1" applyProtection="1">
      <alignment horizontal="center"/>
    </xf>
    <xf numFmtId="172" fontId="29" fillId="8" borderId="25" xfId="9" applyNumberFormat="1" applyFont="1" applyFill="1" applyBorder="1" applyAlignment="1" applyProtection="1">
      <alignment horizontal="center"/>
    </xf>
    <xf numFmtId="172" fontId="29" fillId="8" borderId="77" xfId="9" applyNumberFormat="1" applyFont="1" applyFill="1" applyBorder="1" applyAlignment="1" applyProtection="1">
      <alignment horizontal="right"/>
    </xf>
    <xf numFmtId="172" fontId="29" fillId="8" borderId="25" xfId="9" applyNumberFormat="1" applyFont="1" applyFill="1" applyBorder="1" applyAlignment="1" applyProtection="1">
      <alignment horizontal="right"/>
    </xf>
    <xf numFmtId="0" fontId="29" fillId="4" borderId="81" xfId="6" applyFont="1" applyFill="1" applyBorder="1" applyAlignment="1" applyProtection="1">
      <alignment horizontal="left"/>
      <protection locked="0"/>
    </xf>
    <xf numFmtId="0" fontId="29" fillId="4" borderId="71" xfId="6" applyFont="1" applyFill="1" applyBorder="1" applyAlignment="1" applyProtection="1">
      <alignment horizontal="left"/>
      <protection locked="0"/>
    </xf>
    <xf numFmtId="0" fontId="29" fillId="4" borderId="82" xfId="6" applyFont="1" applyFill="1" applyBorder="1" applyAlignment="1" applyProtection="1">
      <alignment horizontal="left"/>
      <protection locked="0"/>
    </xf>
    <xf numFmtId="0" fontId="29" fillId="4" borderId="74" xfId="6" applyFont="1" applyFill="1" applyBorder="1" applyAlignment="1" applyProtection="1">
      <alignment horizontal="left"/>
      <protection locked="0"/>
    </xf>
    <xf numFmtId="0" fontId="4" fillId="6" borderId="36" xfId="1" applyNumberFormat="1" applyFont="1" applyFill="1" applyBorder="1" applyAlignment="1" applyProtection="1">
      <alignment horizontal="center" vertical="center"/>
      <protection hidden="1"/>
    </xf>
    <xf numFmtId="0" fontId="4" fillId="6" borderId="33" xfId="1" applyNumberFormat="1" applyFont="1" applyFill="1" applyBorder="1" applyAlignment="1" applyProtection="1">
      <alignment horizontal="center" vertical="center"/>
      <protection hidden="1"/>
    </xf>
    <xf numFmtId="0" fontId="4" fillId="6" borderId="35" xfId="1" applyNumberFormat="1" applyFont="1" applyFill="1" applyBorder="1" applyAlignment="1" applyProtection="1">
      <alignment horizontal="center" vertical="center"/>
      <protection hidden="1"/>
    </xf>
    <xf numFmtId="0" fontId="29" fillId="8" borderId="30" xfId="6" applyFont="1" applyFill="1" applyBorder="1" applyAlignment="1">
      <alignment horizontal="center"/>
    </xf>
    <xf numFmtId="0" fontId="29" fillId="8" borderId="77" xfId="6" applyFont="1" applyFill="1" applyBorder="1" applyAlignment="1">
      <alignment horizontal="center"/>
    </xf>
    <xf numFmtId="0" fontId="29" fillId="8" borderId="25" xfId="6" applyFont="1" applyFill="1" applyBorder="1" applyAlignment="1">
      <alignment horizontal="center"/>
    </xf>
    <xf numFmtId="0" fontId="35" fillId="4" borderId="79" xfId="6" applyFont="1" applyFill="1" applyBorder="1" applyAlignment="1" applyProtection="1">
      <alignment horizontal="left"/>
      <protection locked="0"/>
    </xf>
    <xf numFmtId="0" fontId="35" fillId="4" borderId="80" xfId="6" applyFont="1" applyFill="1" applyBorder="1" applyAlignment="1" applyProtection="1">
      <alignment horizontal="left"/>
      <protection locked="0"/>
    </xf>
    <xf numFmtId="0" fontId="35" fillId="4" borderId="81" xfId="6" applyFont="1" applyFill="1" applyBorder="1" applyAlignment="1" applyProtection="1">
      <alignment horizontal="left"/>
      <protection locked="0"/>
    </xf>
    <xf numFmtId="0" fontId="35" fillId="4" borderId="71" xfId="6" applyFont="1" applyFill="1" applyBorder="1" applyAlignment="1" applyProtection="1">
      <alignment horizontal="left"/>
      <protection locked="0"/>
    </xf>
    <xf numFmtId="0" fontId="29" fillId="4" borderId="79" xfId="6" applyFont="1" applyFill="1" applyBorder="1" applyAlignment="1" applyProtection="1">
      <alignment horizontal="left"/>
      <protection locked="0"/>
    </xf>
    <xf numFmtId="0" fontId="29" fillId="4" borderId="80" xfId="6" applyFont="1" applyFill="1" applyBorder="1" applyAlignment="1" applyProtection="1">
      <alignment horizontal="left"/>
      <protection locked="0"/>
    </xf>
    <xf numFmtId="0" fontId="29" fillId="4" borderId="82" xfId="6" applyFont="1" applyFill="1" applyBorder="1" applyAlignment="1" applyProtection="1">
      <alignment horizontal="center"/>
      <protection locked="0"/>
    </xf>
    <xf numFmtId="0" fontId="29" fillId="4" borderId="74" xfId="6" applyFont="1" applyFill="1" applyBorder="1" applyAlignment="1" applyProtection="1">
      <alignment horizontal="center"/>
      <protection locked="0"/>
    </xf>
    <xf numFmtId="0" fontId="10" fillId="4" borderId="41" xfId="5" applyFont="1" applyFill="1" applyBorder="1" applyAlignment="1" applyProtection="1">
      <alignment horizontal="left" vertical="top" wrapText="1"/>
      <protection locked="0"/>
    </xf>
    <xf numFmtId="0" fontId="10" fillId="4" borderId="75" xfId="5" applyFont="1" applyFill="1" applyBorder="1" applyAlignment="1" applyProtection="1">
      <alignment horizontal="left" vertical="top" wrapText="1"/>
      <protection locked="0"/>
    </xf>
    <xf numFmtId="0" fontId="10" fillId="4" borderId="43" xfId="5" applyFont="1" applyFill="1" applyBorder="1" applyAlignment="1" applyProtection="1">
      <alignment horizontal="left" vertical="top" wrapText="1"/>
      <protection locked="0"/>
    </xf>
    <xf numFmtId="0" fontId="10" fillId="4" borderId="76" xfId="5" applyFont="1" applyFill="1" applyBorder="1" applyAlignment="1" applyProtection="1">
      <alignment horizontal="left" vertical="top" wrapText="1"/>
      <protection locked="0"/>
    </xf>
    <xf numFmtId="0" fontId="10" fillId="4" borderId="0" xfId="5" applyFont="1" applyFill="1" applyAlignment="1" applyProtection="1">
      <alignment horizontal="left" vertical="top" wrapText="1"/>
      <protection locked="0"/>
    </xf>
    <xf numFmtId="0" fontId="10" fillId="4" borderId="78" xfId="5" applyFont="1" applyFill="1" applyBorder="1" applyAlignment="1" applyProtection="1">
      <alignment horizontal="left" vertical="top" wrapText="1"/>
      <protection locked="0"/>
    </xf>
    <xf numFmtId="0" fontId="10" fillId="4" borderId="55" xfId="5" applyFont="1" applyFill="1" applyBorder="1" applyAlignment="1" applyProtection="1">
      <alignment horizontal="left" vertical="top" wrapText="1"/>
      <protection locked="0"/>
    </xf>
    <xf numFmtId="0" fontId="10" fillId="4" borderId="66" xfId="5" applyFont="1" applyFill="1" applyBorder="1" applyAlignment="1" applyProtection="1">
      <alignment horizontal="left" vertical="top" wrapText="1"/>
      <protection locked="0"/>
    </xf>
    <xf numFmtId="0" fontId="10" fillId="4" borderId="56" xfId="5" applyFont="1" applyFill="1" applyBorder="1" applyAlignment="1" applyProtection="1">
      <alignment horizontal="left" vertical="top" wrapText="1"/>
      <protection locked="0"/>
    </xf>
    <xf numFmtId="9" fontId="4" fillId="0" borderId="6" xfId="2" applyFont="1" applyBorder="1" applyAlignment="1" applyProtection="1">
      <alignment horizontal="left" vertical="center" wrapText="1"/>
      <protection hidden="1"/>
    </xf>
    <xf numFmtId="9" fontId="4" fillId="0" borderId="0" xfId="2" applyFont="1" applyAlignment="1" applyProtection="1">
      <alignment horizontal="left" vertical="center" wrapText="1"/>
      <protection hidden="1"/>
    </xf>
    <xf numFmtId="165" fontId="6" fillId="3" borderId="15" xfId="1" applyNumberFormat="1" applyFont="1" applyFill="1" applyBorder="1" applyAlignment="1" applyProtection="1">
      <alignment horizontal="center" vertical="center"/>
      <protection hidden="1"/>
    </xf>
    <xf numFmtId="0" fontId="0" fillId="0" borderId="10" xfId="0" applyNumberFormat="1" applyBorder="1" applyProtection="1">
      <protection hidden="1"/>
    </xf>
    <xf numFmtId="0" fontId="0" fillId="0" borderId="2" xfId="0" applyNumberFormat="1" applyBorder="1" applyProtection="1">
      <protection hidden="1"/>
    </xf>
    <xf numFmtId="0" fontId="6" fillId="3" borderId="16" xfId="1" applyNumberFormat="1" applyFont="1" applyFill="1" applyBorder="1" applyAlignment="1" applyProtection="1">
      <alignment horizontal="center" vertical="center"/>
      <protection hidden="1"/>
    </xf>
    <xf numFmtId="0" fontId="0" fillId="0" borderId="33" xfId="0" applyNumberFormat="1" applyBorder="1" applyProtection="1">
      <protection hidden="1"/>
    </xf>
    <xf numFmtId="0" fontId="0" fillId="0" borderId="24" xfId="0" applyNumberFormat="1" applyBorder="1" applyProtection="1">
      <protection hidden="1"/>
    </xf>
    <xf numFmtId="0" fontId="6" fillId="3" borderId="24" xfId="1" applyNumberFormat="1" applyFont="1" applyFill="1" applyBorder="1" applyAlignment="1" applyProtection="1">
      <alignment horizontal="center" vertical="center"/>
      <protection hidden="1"/>
    </xf>
    <xf numFmtId="0" fontId="6" fillId="3" borderId="54" xfId="1" applyNumberFormat="1" applyFont="1" applyFill="1" applyBorder="1" applyAlignment="1" applyProtection="1">
      <alignment horizontal="center" vertical="center"/>
      <protection hidden="1"/>
    </xf>
    <xf numFmtId="0" fontId="0" fillId="0" borderId="35" xfId="0" applyNumberFormat="1" applyBorder="1" applyProtection="1">
      <protection hidden="1"/>
    </xf>
    <xf numFmtId="0" fontId="6" fillId="3" borderId="15" xfId="1" applyNumberFormat="1" applyFont="1" applyFill="1" applyBorder="1" applyAlignment="1" applyProtection="1">
      <alignment horizontal="center" vertical="center" wrapText="1"/>
      <protection hidden="1"/>
    </xf>
    <xf numFmtId="0" fontId="0" fillId="0" borderId="37" xfId="0" applyNumberFormat="1" applyBorder="1" applyProtection="1">
      <protection hidden="1"/>
    </xf>
    <xf numFmtId="0" fontId="6" fillId="3" borderId="36" xfId="1" applyNumberFormat="1" applyFont="1" applyFill="1" applyBorder="1" applyAlignment="1" applyProtection="1">
      <alignment horizontal="center" vertical="center"/>
      <protection hidden="1"/>
    </xf>
    <xf numFmtId="175" fontId="6" fillId="3" borderId="15" xfId="1" applyNumberFormat="1" applyFont="1" applyFill="1" applyBorder="1" applyAlignment="1" applyProtection="1">
      <alignment horizontal="center" vertical="center"/>
      <protection hidden="1"/>
    </xf>
    <xf numFmtId="175" fontId="0" fillId="0" borderId="10" xfId="0" applyNumberFormat="1" applyBorder="1" applyProtection="1">
      <protection hidden="1"/>
    </xf>
    <xf numFmtId="175" fontId="0" fillId="0" borderId="2" xfId="0" applyNumberFormat="1" applyBorder="1" applyProtection="1">
      <protection hidden="1"/>
    </xf>
    <xf numFmtId="0" fontId="6" fillId="3" borderId="33" xfId="1" applyNumberFormat="1" applyFont="1" applyFill="1" applyBorder="1" applyAlignment="1" applyProtection="1">
      <alignment horizontal="center" vertical="center"/>
      <protection hidden="1"/>
    </xf>
    <xf numFmtId="166" fontId="4" fillId="3" borderId="31" xfId="1" applyNumberFormat="1" applyFont="1" applyFill="1" applyBorder="1" applyAlignment="1" applyProtection="1">
      <alignment horizontal="center" vertical="center" wrapText="1"/>
      <protection hidden="1"/>
    </xf>
    <xf numFmtId="166" fontId="4" fillId="3" borderId="87" xfId="1" applyNumberFormat="1" applyFont="1" applyFill="1" applyBorder="1" applyAlignment="1" applyProtection="1">
      <alignment horizontal="center" vertical="center" wrapText="1"/>
      <protection hidden="1"/>
    </xf>
    <xf numFmtId="0" fontId="6" fillId="3" borderId="2" xfId="1" applyNumberFormat="1" applyFont="1" applyFill="1" applyBorder="1" applyAlignment="1" applyProtection="1">
      <alignment horizontal="center" vertical="center" wrapText="1"/>
      <protection hidden="1"/>
    </xf>
    <xf numFmtId="0" fontId="0" fillId="0" borderId="11" xfId="0" applyNumberFormat="1" applyBorder="1" applyProtection="1">
      <protection hidden="1"/>
    </xf>
    <xf numFmtId="179" fontId="6" fillId="3" borderId="36" xfId="1" applyNumberFormat="1" applyFont="1" applyFill="1" applyBorder="1" applyAlignment="1" applyProtection="1">
      <alignment horizontal="center" vertical="center"/>
      <protection hidden="1"/>
    </xf>
    <xf numFmtId="179" fontId="0" fillId="0" borderId="33" xfId="0" applyNumberFormat="1" applyBorder="1" applyProtection="1">
      <protection hidden="1"/>
    </xf>
    <xf numFmtId="166" fontId="6" fillId="4" borderId="14" xfId="1" applyNumberFormat="1" applyFont="1" applyFill="1" applyBorder="1" applyAlignment="1" applyProtection="1">
      <alignment horizontal="center"/>
      <protection locked="0" hidden="1"/>
    </xf>
    <xf numFmtId="166" fontId="6" fillId="4" borderId="30" xfId="1" applyNumberFormat="1" applyFont="1" applyFill="1" applyBorder="1" applyAlignment="1" applyProtection="1">
      <alignment horizontal="center"/>
      <protection locked="0" hidden="1"/>
    </xf>
    <xf numFmtId="179" fontId="6" fillId="3" borderId="54" xfId="1" applyNumberFormat="1" applyFont="1" applyFill="1" applyBorder="1" applyAlignment="1" applyProtection="1">
      <alignment horizontal="center" vertical="center"/>
      <protection hidden="1"/>
    </xf>
    <xf numFmtId="179" fontId="0" fillId="0" borderId="35" xfId="0" applyNumberFormat="1" applyBorder="1" applyProtection="1">
      <protection hidden="1"/>
    </xf>
    <xf numFmtId="179" fontId="6" fillId="3" borderId="33" xfId="1" applyNumberFormat="1" applyFont="1" applyFill="1" applyBorder="1" applyAlignment="1" applyProtection="1">
      <alignment horizontal="center" vertical="center"/>
      <protection hidden="1"/>
    </xf>
    <xf numFmtId="0" fontId="6" fillId="3" borderId="17" xfId="1" applyNumberFormat="1" applyFont="1" applyFill="1" applyBorder="1" applyAlignment="1" applyProtection="1">
      <alignment horizontal="center"/>
      <protection hidden="1"/>
    </xf>
    <xf numFmtId="0" fontId="6" fillId="3" borderId="57" xfId="1" applyNumberFormat="1" applyFont="1" applyFill="1" applyBorder="1" applyAlignment="1" applyProtection="1">
      <alignment horizontal="center"/>
      <protection hidden="1"/>
    </xf>
    <xf numFmtId="0" fontId="29" fillId="4" borderId="30" xfId="6" applyFont="1" applyFill="1" applyBorder="1" applyAlignment="1" applyProtection="1">
      <alignment horizontal="center"/>
      <protection locked="0"/>
    </xf>
    <xf numFmtId="0" fontId="29" fillId="4" borderId="77" xfId="6" applyFont="1" applyFill="1" applyBorder="1" applyAlignment="1" applyProtection="1">
      <alignment horizontal="center"/>
      <protection locked="0"/>
    </xf>
    <xf numFmtId="0" fontId="29" fillId="4" borderId="25" xfId="6" applyFont="1" applyFill="1" applyBorder="1" applyAlignment="1" applyProtection="1">
      <alignment horizontal="center"/>
      <protection locked="0"/>
    </xf>
    <xf numFmtId="175" fontId="40" fillId="2" borderId="0" xfId="4" applyNumberFormat="1" applyFont="1" applyFill="1"/>
    <xf numFmtId="175" fontId="8" fillId="2" borderId="1" xfId="4" applyNumberFormat="1" applyFont="1" applyFill="1" applyBorder="1" applyAlignment="1" applyProtection="1">
      <alignment horizontal="center" vertical="center"/>
      <protection hidden="1"/>
    </xf>
    <xf numFmtId="175" fontId="8" fillId="2" borderId="10" xfId="4" applyNumberFormat="1" applyFont="1" applyFill="1" applyBorder="1" applyAlignment="1" applyProtection="1">
      <alignment horizontal="center" vertical="center"/>
      <protection hidden="1"/>
    </xf>
    <xf numFmtId="175" fontId="8" fillId="2" borderId="2" xfId="4" applyNumberFormat="1" applyFont="1" applyFill="1" applyBorder="1" applyAlignment="1" applyProtection="1">
      <alignment horizontal="center" vertical="center"/>
      <protection hidden="1"/>
    </xf>
    <xf numFmtId="164" fontId="8" fillId="0" borderId="0" xfId="0" applyFont="1"/>
    <xf numFmtId="164" fontId="8" fillId="0" borderId="0" xfId="0" applyFont="1" applyAlignment="1">
      <alignment horizontal="center" wrapText="1"/>
    </xf>
    <xf numFmtId="164" fontId="8" fillId="0" borderId="0" xfId="0" applyFont="1" applyAlignment="1">
      <alignment horizontal="center"/>
    </xf>
    <xf numFmtId="164" fontId="8" fillId="0" borderId="67" xfId="0" applyFont="1" applyBorder="1" applyAlignment="1">
      <alignment horizontal="center" wrapText="1"/>
    </xf>
    <xf numFmtId="164" fontId="8" fillId="0" borderId="68" xfId="0" applyFont="1" applyBorder="1" applyAlignment="1">
      <alignment horizontal="center"/>
    </xf>
    <xf numFmtId="164" fontId="8" fillId="0" borderId="69" xfId="0" applyFont="1" applyBorder="1" applyAlignment="1">
      <alignment horizontal="center"/>
    </xf>
    <xf numFmtId="164" fontId="8" fillId="0" borderId="44" xfId="0" applyFont="1" applyBorder="1" applyAlignment="1">
      <alignment horizontal="center" wrapText="1"/>
    </xf>
    <xf numFmtId="164" fontId="8" fillId="0" borderId="46" xfId="0" applyFont="1" applyBorder="1" applyAlignment="1">
      <alignment horizontal="center"/>
    </xf>
    <xf numFmtId="44" fontId="16" fillId="4" borderId="14" xfId="4" applyFill="1" applyBorder="1"/>
    <xf numFmtId="0" fontId="30" fillId="0" borderId="1" xfId="6" applyFont="1" applyBorder="1" applyAlignment="1">
      <alignment horizontal="left" vertical="top" wrapText="1"/>
    </xf>
    <xf numFmtId="0" fontId="30" fillId="0" borderId="10" xfId="6" applyFont="1" applyBorder="1" applyAlignment="1">
      <alignment horizontal="left" vertical="top" wrapText="1"/>
    </xf>
    <xf numFmtId="165" fontId="4" fillId="4" borderId="27" xfId="1" applyNumberFormat="1" applyFont="1" applyFill="1" applyBorder="1" applyAlignment="1" applyProtection="1">
      <alignment horizontal="center"/>
      <protection locked="0" hidden="1"/>
    </xf>
    <xf numFmtId="165" fontId="4" fillId="4" borderId="28" xfId="1" applyNumberFormat="1" applyFont="1" applyFill="1" applyBorder="1" applyAlignment="1" applyProtection="1">
      <alignment horizontal="center"/>
      <protection locked="0" hidden="1"/>
    </xf>
    <xf numFmtId="177" fontId="16" fillId="4" borderId="28" xfId="4" applyNumberFormat="1" applyFill="1" applyBorder="1"/>
    <xf numFmtId="9" fontId="1" fillId="2" borderId="63" xfId="2" applyFont="1" applyFill="1" applyBorder="1" applyAlignment="1">
      <alignment horizontal="left"/>
    </xf>
    <xf numFmtId="9" fontId="1" fillId="2" borderId="77" xfId="2" applyFont="1" applyFill="1" applyBorder="1" applyAlignment="1">
      <alignment horizontal="left"/>
    </xf>
    <xf numFmtId="9" fontId="1" fillId="2" borderId="59" xfId="2" applyFont="1" applyFill="1" applyBorder="1" applyAlignment="1">
      <alignment horizontal="left"/>
    </xf>
    <xf numFmtId="165" fontId="4" fillId="4" borderId="19" xfId="1" applyNumberFormat="1" applyFont="1" applyFill="1" applyBorder="1" applyAlignment="1" applyProtection="1">
      <alignment horizontal="center"/>
      <protection locked="0" hidden="1"/>
    </xf>
    <xf numFmtId="165" fontId="4" fillId="4" borderId="14" xfId="1" applyNumberFormat="1" applyFont="1" applyFill="1" applyBorder="1" applyAlignment="1" applyProtection="1">
      <alignment horizontal="center"/>
      <protection locked="0" hidden="1"/>
    </xf>
    <xf numFmtId="177" fontId="16" fillId="4" borderId="14" xfId="4" applyNumberFormat="1" applyFill="1" applyBorder="1"/>
    <xf numFmtId="165" fontId="4" fillId="4" borderId="21" xfId="1" applyNumberFormat="1" applyFont="1" applyFill="1" applyBorder="1" applyAlignment="1" applyProtection="1">
      <alignment horizontal="center"/>
      <protection locked="0" hidden="1"/>
    </xf>
    <xf numFmtId="165" fontId="4" fillId="4" borderId="22" xfId="1" applyNumberFormat="1" applyFont="1" applyFill="1" applyBorder="1" applyAlignment="1" applyProtection="1">
      <alignment horizontal="center"/>
      <protection locked="0" hidden="1"/>
    </xf>
    <xf numFmtId="44" fontId="16" fillId="4" borderId="22" xfId="4" applyFill="1" applyBorder="1"/>
    <xf numFmtId="177" fontId="16" fillId="4" borderId="29" xfId="4" applyNumberFormat="1" applyFill="1" applyBorder="1"/>
    <xf numFmtId="177" fontId="16" fillId="4" borderId="20" xfId="4" applyNumberFormat="1" applyFill="1" applyBorder="1"/>
    <xf numFmtId="177" fontId="16" fillId="4" borderId="22" xfId="4" applyNumberFormat="1" applyFill="1" applyBorder="1"/>
    <xf numFmtId="177" fontId="16" fillId="4" borderId="23" xfId="4" applyNumberFormat="1" applyFill="1" applyBorder="1"/>
    <xf numFmtId="177" fontId="16" fillId="4" borderId="17" xfId="4" applyNumberFormat="1" applyFill="1" applyBorder="1"/>
    <xf numFmtId="177" fontId="16" fillId="4" borderId="18" xfId="4" applyNumberFormat="1" applyFill="1" applyBorder="1"/>
    <xf numFmtId="165" fontId="4" fillId="4" borderId="16" xfId="1" applyNumberFormat="1" applyFont="1" applyFill="1" applyBorder="1" applyAlignment="1" applyProtection="1">
      <alignment horizontal="center"/>
      <protection locked="0" hidden="1"/>
    </xf>
    <xf numFmtId="165" fontId="4" fillId="4" borderId="17" xfId="1" applyNumberFormat="1" applyFont="1" applyFill="1" applyBorder="1" applyAlignment="1" applyProtection="1">
      <alignment horizontal="center"/>
      <protection locked="0" hidden="1"/>
    </xf>
    <xf numFmtId="44" fontId="16" fillId="4" borderId="17" xfId="4" applyFill="1" applyBorder="1"/>
  </cellXfs>
  <cellStyles count="10">
    <cellStyle name="Comma" xfId="1" builtinId="3"/>
    <cellStyle name="Currency" xfId="4" builtinId="4"/>
    <cellStyle name="Euro" xfId="9" xr:uid="{C58E9695-89AF-49F7-84DD-2F665F927DD8}"/>
    <cellStyle name="Hyperlink" xfId="3" builtinId="8"/>
    <cellStyle name="Komma 2" xfId="8" xr:uid="{639B8DA3-DFC6-4923-AC1D-B348E7A17ABC}"/>
    <cellStyle name="Normal" xfId="0" builtinId="0"/>
    <cellStyle name="Per cent" xfId="2" builtinId="5"/>
    <cellStyle name="Procent 2" xfId="7" xr:uid="{D7D97836-32D9-44E8-9792-01AA3D5AC61F}"/>
    <cellStyle name="Standaard 2" xfId="5" xr:uid="{9ACA8302-E9CB-41B2-9960-5A6649124DC9}"/>
    <cellStyle name="Standaard_TEMPLATE FEM BEGROTING DEMO" xfId="6" xr:uid="{348D2165-EA6F-471B-BDD8-77A54C3C2327}"/>
  </cellStyles>
  <dxfs count="2">
    <dxf>
      <font>
        <b/>
        <i val="0"/>
        <color rgb="FFFF0000"/>
      </font>
    </dxf>
    <dxf>
      <font>
        <b/>
        <i val="0"/>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C"/>
      <color rgb="FFFFFF99"/>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ustomXml" Target="../customXml/item3.xml"/><Relationship Id="rId10" Type="http://schemas.openxmlformats.org/officeDocument/2006/relationships/externalLink" Target="externalLinks/externalLink2.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50799</xdr:colOff>
      <xdr:row>0</xdr:row>
      <xdr:rowOff>0</xdr:rowOff>
    </xdr:from>
    <xdr:to>
      <xdr:col>23</xdr:col>
      <xdr:colOff>69700</xdr:colOff>
      <xdr:row>58</xdr:row>
      <xdr:rowOff>69849</xdr:rowOff>
    </xdr:to>
    <xdr:pic>
      <xdr:nvPicPr>
        <xdr:cNvPr id="4" name="Afbeelding 3">
          <a:extLst>
            <a:ext uri="{FF2B5EF4-FFF2-40B4-BE49-F238E27FC236}">
              <a16:creationId xmlns:a16="http://schemas.microsoft.com/office/drawing/2014/main" id="{05104894-FB87-4286-B285-156A477939D0}"/>
            </a:ext>
          </a:extLst>
        </xdr:cNvPr>
        <xdr:cNvPicPr>
          <a:picLocks noChangeAspect="1"/>
        </xdr:cNvPicPr>
      </xdr:nvPicPr>
      <xdr:blipFill>
        <a:blip xmlns:r="http://schemas.openxmlformats.org/officeDocument/2006/relationships" r:embed="rId1">
          <a:alphaModFix amt="20000"/>
        </a:blip>
        <a:stretch>
          <a:fillRect/>
        </a:stretch>
      </xdr:blipFill>
      <xdr:spPr>
        <a:xfrm>
          <a:off x="50799" y="0"/>
          <a:ext cx="15789126" cy="9458324"/>
        </a:xfrm>
        <a:prstGeom prst="rect">
          <a:avLst/>
        </a:prstGeom>
      </xdr:spPr>
    </xdr:pic>
    <xdr:clientData/>
  </xdr:twoCellAnchor>
  <xdr:twoCellAnchor>
    <xdr:from>
      <xdr:col>0</xdr:col>
      <xdr:colOff>288923</xdr:colOff>
      <xdr:row>3</xdr:row>
      <xdr:rowOff>60324</xdr:rowOff>
    </xdr:from>
    <xdr:to>
      <xdr:col>20</xdr:col>
      <xdr:colOff>619124</xdr:colOff>
      <xdr:row>57</xdr:row>
      <xdr:rowOff>139700</xdr:rowOff>
    </xdr:to>
    <xdr:sp macro="" textlink="">
      <xdr:nvSpPr>
        <xdr:cNvPr id="5" name="Text Box 1">
          <a:extLst>
            <a:ext uri="{FF2B5EF4-FFF2-40B4-BE49-F238E27FC236}">
              <a16:creationId xmlns:a16="http://schemas.microsoft.com/office/drawing/2014/main" id="{4AE84199-6D5D-4579-A640-4A75E1838EC0}"/>
            </a:ext>
          </a:extLst>
        </xdr:cNvPr>
        <xdr:cNvSpPr txBox="1">
          <a:spLocks noChangeArrowheads="1"/>
        </xdr:cNvSpPr>
      </xdr:nvSpPr>
      <xdr:spPr bwMode="auto">
        <a:xfrm>
          <a:off x="288923" y="546099"/>
          <a:ext cx="14046201" cy="8823326"/>
        </a:xfrm>
        <a:prstGeom prst="rect">
          <a:avLst/>
        </a:prstGeom>
        <a:noFill/>
        <a:ln w="9525">
          <a:solidFill>
            <a:schemeClr val="bg1"/>
          </a:solidFill>
          <a:miter lim="800000"/>
          <a:headEnd/>
          <a:tailEnd/>
        </a:ln>
      </xdr:spPr>
      <xdr:txBody>
        <a:bodyPr vertOverflow="clip" wrap="square" lIns="36576" tIns="27432" rIns="0" bIns="0" anchor="t" upright="1"/>
        <a:lstStyle/>
        <a:p>
          <a:pPr marL="0" marR="0" lvl="0" indent="0" defTabSz="914400" eaLnBrk="1" fontAlgn="auto" latinLnBrk="0" hangingPunct="1">
            <a:lnSpc>
              <a:spcPct val="107000"/>
            </a:lnSpc>
            <a:spcBef>
              <a:spcPts val="1800"/>
            </a:spcBef>
            <a:spcAft>
              <a:spcPts val="400"/>
            </a:spcAft>
            <a:buClrTx/>
            <a:buSzTx/>
            <a:buFontTx/>
            <a:buNone/>
            <a:tabLst/>
            <a:defRPr/>
          </a:pPr>
          <a:r>
            <a:rPr lang="nl-NL" sz="2000" b="1" kern="100">
              <a:solidFill>
                <a:srgbClr val="0F4761"/>
              </a:solidFill>
              <a:effectLst/>
              <a:latin typeface="Aptos Display" panose="020B0004020202020204" pitchFamily="34" charset="0"/>
              <a:ea typeface="Times New Roman" panose="02020603050405020304" pitchFamily="18" charset="0"/>
              <a:cs typeface="Times New Roman" panose="02020603050405020304" pitchFamily="18" charset="0"/>
            </a:rPr>
            <a:t>Modelbegroting voor aanvraag CIIIC </a:t>
          </a:r>
          <a:r>
            <a:rPr kumimoji="0" lang="nl-NL" sz="2000" b="1" i="0" u="none" strike="noStrike" kern="100" cap="none" spc="0" normalizeH="0" baseline="0" noProof="0">
              <a:ln>
                <a:noFill/>
              </a:ln>
              <a:solidFill>
                <a:srgbClr val="0F4761"/>
              </a:solidFill>
              <a:effectLst/>
              <a:uLnTx/>
              <a:uFillTx/>
              <a:latin typeface="Aptos Display" panose="020B0004020202020204" pitchFamily="34" charset="0"/>
              <a:ea typeface="Times New Roman" panose="02020603050405020304" pitchFamily="18" charset="0"/>
              <a:cs typeface="Times New Roman" panose="02020603050405020304" pitchFamily="18" charset="0"/>
            </a:rPr>
            <a:t>AL3.1 IX-Labs </a:t>
          </a:r>
          <a:r>
            <a:rPr lang="nl-NL" sz="2000" b="1" kern="100">
              <a:solidFill>
                <a:srgbClr val="0F4761"/>
              </a:solidFill>
              <a:effectLst/>
              <a:latin typeface="Aptos Display" panose="020B0004020202020204" pitchFamily="34" charset="0"/>
              <a:ea typeface="Times New Roman" panose="02020603050405020304" pitchFamily="18" charset="0"/>
              <a:cs typeface="Times New Roman" panose="02020603050405020304" pitchFamily="18" charset="0"/>
            </a:rPr>
            <a:t>(NGF)</a:t>
          </a:r>
          <a:endParaRPr lang="en-GB" sz="2000" b="1" kern="100">
            <a:solidFill>
              <a:srgbClr val="0F4761"/>
            </a:solidFill>
            <a:effectLst/>
            <a:latin typeface="Aptos Display" panose="020B0004020202020204" pitchFamily="34" charset="0"/>
            <a:ea typeface="Times New Roman" panose="02020603050405020304" pitchFamily="18" charset="0"/>
            <a:cs typeface="Times New Roman" panose="02020603050405020304" pitchFamily="18" charset="0"/>
          </a:endParaRPr>
        </a:p>
        <a:p>
          <a:pPr>
            <a:lnSpc>
              <a:spcPct val="107000"/>
            </a:lnSpc>
            <a:spcAft>
              <a:spcPts val="800"/>
            </a:spcAft>
            <a:buNone/>
          </a:pPr>
          <a:r>
            <a:rPr lang="nl-NL" sz="1100" kern="100">
              <a:effectLst/>
              <a:latin typeface="Aptos" panose="020B0004020202020204" pitchFamily="34" charset="0"/>
              <a:ea typeface="Aptos" panose="020B0004020202020204" pitchFamily="34" charset="0"/>
              <a:cs typeface="Times New Roman" panose="02020603050405020304" pitchFamily="18" charset="0"/>
            </a:rPr>
            <a:t>De modelbegroting per aanvrager dient opgesteld te worden conform dit model. U kunt als deelnemer</a:t>
          </a:r>
          <a:r>
            <a:rPr lang="nl-NL" sz="1100" kern="100" baseline="0">
              <a:effectLst/>
              <a:latin typeface="Aptos" panose="020B0004020202020204" pitchFamily="34" charset="0"/>
              <a:ea typeface="Aptos" panose="020B0004020202020204" pitchFamily="34" charset="0"/>
              <a:cs typeface="Times New Roman" panose="02020603050405020304" pitchFamily="18" charset="0"/>
            </a:rPr>
            <a:t> starten met het tabblad "Overzicht van de Aanvrager'. Indien u onderdeel bent van een Consortium kunt u dat hier vermelden. Iedere </a:t>
          </a:r>
          <a:r>
            <a:rPr lang="nl-NL" sz="1100">
              <a:effectLst/>
              <a:latin typeface="+mn-lt"/>
              <a:ea typeface="+mn-ea"/>
              <a:cs typeface="+mn-cs"/>
            </a:rPr>
            <a:t>aanvrager</a:t>
          </a:r>
          <a:r>
            <a:rPr lang="nl-NL" sz="1100" kern="100" baseline="0">
              <a:effectLst/>
              <a:latin typeface="Aptos" panose="020B0004020202020204" pitchFamily="34" charset="0"/>
              <a:ea typeface="Aptos" panose="020B0004020202020204" pitchFamily="34" charset="0"/>
              <a:cs typeface="Times New Roman" panose="02020603050405020304" pitchFamily="18" charset="0"/>
            </a:rPr>
            <a:t> dient een aparte modelbegroting op te stellen. </a:t>
          </a:r>
        </a:p>
        <a:p>
          <a:pPr>
            <a:lnSpc>
              <a:spcPct val="107000"/>
            </a:lnSpc>
            <a:spcAft>
              <a:spcPts val="800"/>
            </a:spcAft>
            <a:buNone/>
          </a:pPr>
          <a:r>
            <a:rPr lang="nl-NL" sz="1100" kern="100" baseline="0">
              <a:effectLst/>
              <a:latin typeface="Aptos" panose="020B0004020202020204" pitchFamily="34" charset="0"/>
              <a:ea typeface="Aptos" panose="020B0004020202020204" pitchFamily="34" charset="0"/>
              <a:cs typeface="Times New Roman" panose="02020603050405020304" pitchFamily="18" charset="0"/>
            </a:rPr>
            <a:t>De </a:t>
          </a:r>
          <a:r>
            <a:rPr lang="nl-NL" sz="1100" kern="100">
              <a:effectLst/>
              <a:latin typeface="Aptos" panose="020B0004020202020204" pitchFamily="34" charset="0"/>
              <a:ea typeface="Aptos" panose="020B0004020202020204" pitchFamily="34" charset="0"/>
              <a:cs typeface="Times New Roman" panose="02020603050405020304" pitchFamily="18" charset="0"/>
            </a:rPr>
            <a:t>modelbegroting bevat formules waarmee automatisch de totalen per </a:t>
          </a:r>
          <a:r>
            <a:rPr lang="nl-NL" sz="1100">
              <a:effectLst/>
              <a:latin typeface="+mn-lt"/>
              <a:ea typeface="+mn-ea"/>
              <a:cs typeface="+mn-cs"/>
            </a:rPr>
            <a:t>aanvrager</a:t>
          </a:r>
          <a:r>
            <a:rPr lang="nl-NL" sz="1100" kern="100">
              <a:effectLst/>
              <a:latin typeface="Aptos" panose="020B0004020202020204" pitchFamily="34" charset="0"/>
              <a:ea typeface="Aptos" panose="020B0004020202020204" pitchFamily="34" charset="0"/>
              <a:cs typeface="Times New Roman" panose="02020603050405020304" pitchFamily="18" charset="0"/>
            </a:rPr>
            <a:t>, de totale projectbegroting en de subsidiebedragen worden berekend. Gele cellen dient u in te vullen, groene</a:t>
          </a:r>
          <a:r>
            <a:rPr lang="nl-NL" sz="1100" kern="100" baseline="0">
              <a:effectLst/>
              <a:latin typeface="Aptos" panose="020B0004020202020204" pitchFamily="34" charset="0"/>
              <a:ea typeface="Aptos" panose="020B0004020202020204" pitchFamily="34" charset="0"/>
              <a:cs typeface="Times New Roman" panose="02020603050405020304" pitchFamily="18" charset="0"/>
            </a:rPr>
            <a:t> cellen  zijn uitkomsten van berekeningen; grijze cellen zijn niet bewerkbaar. </a:t>
          </a:r>
        </a:p>
        <a:p>
          <a:pPr>
            <a:lnSpc>
              <a:spcPct val="107000"/>
            </a:lnSpc>
            <a:spcAft>
              <a:spcPts val="800"/>
            </a:spcAft>
            <a:buNone/>
          </a:pPr>
          <a:r>
            <a:rPr lang="nl-NL" sz="1100" kern="100" baseline="0">
              <a:effectLst/>
              <a:latin typeface="Aptos" panose="020B0004020202020204" pitchFamily="34" charset="0"/>
              <a:ea typeface="Aptos" panose="020B0004020202020204" pitchFamily="34" charset="0"/>
              <a:cs typeface="Times New Roman" panose="02020603050405020304" pitchFamily="18" charset="0"/>
            </a:rPr>
            <a:t>Er wordt van uw verwacht dat u in de </a:t>
          </a:r>
          <a:r>
            <a:rPr lang="nl-NL" sz="1100" b="1" kern="100" baseline="0">
              <a:effectLst/>
              <a:latin typeface="Aptos" panose="020B0004020202020204" pitchFamily="34" charset="0"/>
              <a:ea typeface="Aptos" panose="020B0004020202020204" pitchFamily="34" charset="0"/>
              <a:cs typeface="Times New Roman" panose="02020603050405020304" pitchFamily="18" charset="0"/>
            </a:rPr>
            <a:t>gele cellen </a:t>
          </a:r>
          <a:r>
            <a:rPr lang="nl-NL" sz="1100" kern="100" baseline="0">
              <a:effectLst/>
              <a:latin typeface="Aptos" panose="020B0004020202020204" pitchFamily="34" charset="0"/>
              <a:ea typeface="Aptos" panose="020B0004020202020204" pitchFamily="34" charset="0"/>
              <a:cs typeface="Times New Roman" panose="02020603050405020304" pitchFamily="18" charset="0"/>
            </a:rPr>
            <a:t>invult:</a:t>
          </a:r>
        </a:p>
        <a:p>
          <a:pPr>
            <a:lnSpc>
              <a:spcPct val="107000"/>
            </a:lnSpc>
            <a:spcAft>
              <a:spcPts val="800"/>
            </a:spcAft>
            <a:buNone/>
          </a:pPr>
          <a:r>
            <a:rPr lang="nl-NL" sz="1100" kern="100" baseline="0">
              <a:effectLst/>
              <a:latin typeface="Aptos" panose="020B0004020202020204" pitchFamily="34" charset="0"/>
              <a:ea typeface="Aptos" panose="020B0004020202020204" pitchFamily="34" charset="0"/>
              <a:cs typeface="Times New Roman" panose="02020603050405020304" pitchFamily="18" charset="0"/>
            </a:rPr>
            <a:t>- Investeringen: Type &amp; soort investeringen, timing van de investering (boekjaar en kwartaal), afschrijftermijn van de investeringen. NB de boekwaarde wordt op de achtergrond van het model lineair berekend en geactiveerd op basis van de ingevulde data. De jaarlijkse afschrijvingskosten zijn in de exploitatie terug te vinden als berekende waarde.</a:t>
          </a:r>
        </a:p>
        <a:p>
          <a:pPr>
            <a:lnSpc>
              <a:spcPct val="107000"/>
            </a:lnSpc>
            <a:spcAft>
              <a:spcPts val="800"/>
            </a:spcAft>
            <a:buNone/>
          </a:pPr>
          <a:r>
            <a:rPr lang="nl-NL" sz="1100" kern="100" baseline="0">
              <a:effectLst/>
              <a:latin typeface="Aptos" panose="020B0004020202020204" pitchFamily="34" charset="0"/>
              <a:ea typeface="Aptos" panose="020B0004020202020204" pitchFamily="34" charset="0"/>
              <a:cs typeface="Times New Roman" panose="02020603050405020304" pitchFamily="18" charset="0"/>
            </a:rPr>
            <a:t>- Exploitatie: Soort activiteiten, kosten van de activiteiten (aantal &amp; hoeveelheid; verspreid over verschillende kostencategorien), timing van de activiteiten.</a:t>
          </a:r>
        </a:p>
        <a:p>
          <a:pPr>
            <a:lnSpc>
              <a:spcPct val="107000"/>
            </a:lnSpc>
            <a:spcAft>
              <a:spcPts val="800"/>
            </a:spcAft>
            <a:buNone/>
          </a:pPr>
          <a:r>
            <a:rPr lang="nl-NL" sz="1100" kern="100">
              <a:effectLst/>
              <a:latin typeface="Aptos" panose="020B0004020202020204" pitchFamily="34" charset="0"/>
              <a:ea typeface="Aptos" panose="020B0004020202020204" pitchFamily="34" charset="0"/>
              <a:cs typeface="Times New Roman" panose="02020603050405020304" pitchFamily="18" charset="0"/>
            </a:rPr>
            <a:t>- Begroting:</a:t>
          </a:r>
          <a:r>
            <a:rPr lang="nl-NL" sz="1100" kern="100" baseline="0">
              <a:effectLst/>
              <a:latin typeface="Aptos" panose="020B0004020202020204" pitchFamily="34" charset="0"/>
              <a:ea typeface="Aptos" panose="020B0004020202020204" pitchFamily="34" charset="0"/>
              <a:cs typeface="Times New Roman" panose="02020603050405020304" pitchFamily="18" charset="0"/>
            </a:rPr>
            <a:t> </a:t>
          </a:r>
          <a:r>
            <a:rPr lang="nl-NL" sz="1100" kern="100">
              <a:effectLst/>
              <a:latin typeface="Aptos" panose="020B0004020202020204" pitchFamily="34" charset="0"/>
              <a:ea typeface="Aptos" panose="020B0004020202020204" pitchFamily="34" charset="0"/>
              <a:cs typeface="Times New Roman" panose="02020603050405020304" pitchFamily="18" charset="0"/>
            </a:rPr>
            <a:t>Verwachte inzet &amp; timing van de economische</a:t>
          </a:r>
          <a:r>
            <a:rPr lang="nl-NL" sz="1100" kern="100" baseline="0">
              <a:effectLst/>
              <a:latin typeface="Aptos" panose="020B0004020202020204" pitchFamily="34" charset="0"/>
              <a:ea typeface="Aptos" panose="020B0004020202020204" pitchFamily="34" charset="0"/>
              <a:cs typeface="Times New Roman" panose="02020603050405020304" pitchFamily="18" charset="0"/>
            </a:rPr>
            <a:t> activiteiten (soort/type activiteit, kostprijs en hoeveelheid).</a:t>
          </a:r>
        </a:p>
        <a:p>
          <a:pPr>
            <a:lnSpc>
              <a:spcPct val="107000"/>
            </a:lnSpc>
            <a:spcAft>
              <a:spcPts val="800"/>
            </a:spcAft>
            <a:buNone/>
          </a:pPr>
          <a:r>
            <a:rPr lang="nl-NL" sz="1100" kern="100" baseline="0">
              <a:effectLst/>
              <a:latin typeface="Aptos" panose="020B0004020202020204" pitchFamily="34" charset="0"/>
              <a:ea typeface="Aptos" panose="020B0004020202020204" pitchFamily="34" charset="0"/>
              <a:cs typeface="Times New Roman" panose="02020603050405020304" pitchFamily="18" charset="0"/>
            </a:rPr>
            <a:t>- Financiering: onderbouwing van inbreng eigen middelen  (cofinanciering) uit toegestane  private en publieke bronnen; werkelijk aangevraagd subsidiepercentage.</a:t>
          </a:r>
          <a:endParaRPr lang="nl-NL" sz="1100" kern="100">
            <a:effectLst/>
            <a:latin typeface="Aptos" panose="020B0004020202020204" pitchFamily="34" charset="0"/>
            <a:ea typeface="Aptos" panose="020B0004020202020204" pitchFamily="34" charset="0"/>
            <a:cs typeface="Times New Roman" panose="02020603050405020304" pitchFamily="18" charset="0"/>
          </a:endParaRPr>
        </a:p>
        <a:p>
          <a:pPr>
            <a:lnSpc>
              <a:spcPct val="107000"/>
            </a:lnSpc>
            <a:spcAft>
              <a:spcPts val="800"/>
            </a:spcAft>
            <a:buNone/>
          </a:pPr>
          <a:r>
            <a:rPr lang="nl-NL" sz="1600" b="0" kern="100">
              <a:solidFill>
                <a:srgbClr val="0F4761"/>
              </a:solidFill>
              <a:effectLst/>
              <a:latin typeface="Aptos" panose="020B0004020202020204" pitchFamily="34" charset="0"/>
              <a:ea typeface="Times New Roman" panose="02020603050405020304" pitchFamily="18" charset="0"/>
              <a:cs typeface="Times New Roman" panose="02020603050405020304" pitchFamily="18" charset="0"/>
            </a:rPr>
            <a:t>Rollen</a:t>
          </a:r>
        </a:p>
        <a:p>
          <a:pPr marL="0" marR="0" lvl="0" indent="0" defTabSz="914400" eaLnBrk="1" fontAlgn="auto" latinLnBrk="0" hangingPunct="1">
            <a:lnSpc>
              <a:spcPct val="107000"/>
            </a:lnSpc>
            <a:spcBef>
              <a:spcPts val="0"/>
            </a:spcBef>
            <a:spcAft>
              <a:spcPts val="800"/>
            </a:spcAft>
            <a:buClrTx/>
            <a:buSzTx/>
            <a:buFontTx/>
            <a:buNone/>
            <a:tabLst/>
            <a:defRPr/>
          </a:pPr>
          <a:r>
            <a:rPr lang="nl-NL" sz="1100">
              <a:effectLst/>
              <a:latin typeface="+mn-lt"/>
              <a:ea typeface="+mn-ea"/>
              <a:cs typeface="+mn-cs"/>
            </a:rPr>
            <a:t>In dit project worden uitsluitend twee rollen</a:t>
          </a:r>
          <a:r>
            <a:rPr lang="nl-NL" sz="1100" baseline="0">
              <a:effectLst/>
              <a:latin typeface="+mn-lt"/>
              <a:ea typeface="+mn-ea"/>
              <a:cs typeface="+mn-cs"/>
            </a:rPr>
            <a:t> onderscheiden, te weten de rol van </a:t>
          </a:r>
          <a:r>
            <a:rPr lang="nl-NL" sz="1100" u="sng" baseline="0">
              <a:effectLst/>
              <a:latin typeface="+mn-lt"/>
              <a:ea typeface="+mn-ea"/>
              <a:cs typeface="+mn-cs"/>
            </a:rPr>
            <a:t>eigenaar</a:t>
          </a:r>
          <a:r>
            <a:rPr lang="nl-NL" sz="1100" baseline="0">
              <a:effectLst/>
              <a:latin typeface="+mn-lt"/>
              <a:ea typeface="+mn-ea"/>
              <a:cs typeface="+mn-cs"/>
            </a:rPr>
            <a:t> en de rol van </a:t>
          </a:r>
          <a:r>
            <a:rPr lang="nl-NL" sz="1100" u="sng" baseline="0">
              <a:effectLst/>
              <a:latin typeface="+mn-lt"/>
              <a:ea typeface="+mn-ea"/>
              <a:cs typeface="+mn-cs"/>
            </a:rPr>
            <a:t>exploitant</a:t>
          </a:r>
          <a:r>
            <a:rPr lang="nl-NL" sz="1100">
              <a:effectLst/>
              <a:latin typeface="+mn-lt"/>
              <a:ea typeface="+mn-ea"/>
              <a:cs typeface="+mn-cs"/>
            </a:rPr>
            <a:t>. Al naar</a:t>
          </a:r>
          <a:r>
            <a:rPr lang="nl-NL" sz="1100" baseline="0">
              <a:effectLst/>
              <a:latin typeface="+mn-lt"/>
              <a:ea typeface="+mn-ea"/>
              <a:cs typeface="+mn-cs"/>
            </a:rPr>
            <a:t> gelang uw rol vult u één of meerdere tabbladen in.</a:t>
          </a:r>
        </a:p>
        <a:p>
          <a:pPr>
            <a:lnSpc>
              <a:spcPct val="107000"/>
            </a:lnSpc>
            <a:spcAft>
              <a:spcPts val="800"/>
            </a:spcAft>
            <a:buNone/>
          </a:pPr>
          <a:r>
            <a:rPr lang="nl-NL" sz="1600" b="0" kern="100">
              <a:solidFill>
                <a:srgbClr val="0F4761"/>
              </a:solidFill>
              <a:effectLst/>
              <a:latin typeface="Aptos" panose="020B0004020202020204" pitchFamily="34" charset="0"/>
              <a:ea typeface="Times New Roman" panose="02020603050405020304" pitchFamily="18" charset="0"/>
              <a:cs typeface="Times New Roman" panose="02020603050405020304" pitchFamily="18" charset="0"/>
            </a:rPr>
            <a:t>Projectkosten</a:t>
          </a:r>
          <a:endParaRPr lang="en-GB" sz="1600" b="1" kern="100">
            <a:solidFill>
              <a:srgbClr val="0F4761"/>
            </a:solidFill>
            <a:effectLst/>
            <a:latin typeface="Aptos" panose="020B0004020202020204" pitchFamily="34" charset="0"/>
            <a:ea typeface="Times New Roman" panose="02020603050405020304" pitchFamily="18" charset="0"/>
            <a:cs typeface="Times New Roman" panose="02020603050405020304" pitchFamily="18" charset="0"/>
          </a:endParaRPr>
        </a:p>
        <a:p>
          <a:pPr>
            <a:lnSpc>
              <a:spcPct val="107000"/>
            </a:lnSpc>
            <a:spcAft>
              <a:spcPts val="800"/>
            </a:spcAft>
            <a:buNone/>
          </a:pPr>
          <a:r>
            <a:rPr lang="nl-NL" sz="1100">
              <a:effectLst/>
              <a:latin typeface="+mn-lt"/>
              <a:ea typeface="+mn-ea"/>
              <a:cs typeface="+mn-cs"/>
            </a:rPr>
            <a:t>Uitsluitend </a:t>
          </a:r>
          <a:r>
            <a:rPr lang="nl-NL" sz="1100" kern="100">
              <a:effectLst/>
              <a:latin typeface="Aptos" panose="020B0004020202020204" pitchFamily="34" charset="0"/>
              <a:ea typeface="Aptos" panose="020B0004020202020204" pitchFamily="34" charset="0"/>
              <a:cs typeface="Times New Roman" panose="02020603050405020304" pitchFamily="18" charset="0"/>
            </a:rPr>
            <a:t>de kostenposten die zijn opgenomen in deze modelbegroting, </a:t>
          </a:r>
          <a:r>
            <a:rPr lang="nl-NL" sz="1100">
              <a:effectLst/>
              <a:latin typeface="+mn-lt"/>
              <a:ea typeface="+mn-ea"/>
              <a:cs typeface="+mn-cs"/>
            </a:rPr>
            <a:t>worden in aanmerking genomen</a:t>
          </a:r>
          <a:r>
            <a:rPr lang="nl-NL" sz="1100" kern="100">
              <a:effectLst/>
              <a:latin typeface="Aptos" panose="020B0004020202020204" pitchFamily="34" charset="0"/>
              <a:ea typeface="Aptos" panose="020B0004020202020204" pitchFamily="34" charset="0"/>
              <a:cs typeface="Times New Roman" panose="02020603050405020304" pitchFamily="18" charset="0"/>
            </a:rPr>
            <a:t>. Voor een toelichting per kostenpost, zie het werkblad </a:t>
          </a:r>
          <a:r>
            <a:rPr lang="nl-NL" sz="1100" b="1" kern="100">
              <a:effectLst/>
              <a:latin typeface="Aptos" panose="020B0004020202020204" pitchFamily="34" charset="0"/>
              <a:ea typeface="Aptos" panose="020B0004020202020204" pitchFamily="34" charset="0"/>
              <a:cs typeface="Times New Roman" panose="02020603050405020304" pitchFamily="18" charset="0"/>
            </a:rPr>
            <a:t>'Toelichting kostenposten'</a:t>
          </a:r>
          <a:r>
            <a:rPr lang="nl-NL" sz="1100" kern="100">
              <a:effectLst/>
              <a:latin typeface="Aptos" panose="020B0004020202020204" pitchFamily="34" charset="0"/>
              <a:ea typeface="Aptos" panose="020B0004020202020204" pitchFamily="34" charset="0"/>
              <a:cs typeface="Times New Roman" panose="02020603050405020304" pitchFamily="18" charset="0"/>
            </a:rPr>
            <a:t> in deze begrotingstool.</a:t>
          </a:r>
          <a:endParaRPr lang="en-GB" sz="1100" kern="100">
            <a:effectLst/>
            <a:latin typeface="Aptos" panose="020B0004020202020204" pitchFamily="34" charset="0"/>
            <a:ea typeface="Aptos" panose="020B000402020202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lang="nl-NL" sz="1100" kern="100">
              <a:effectLst/>
              <a:latin typeface="Aptos" panose="020B0004020202020204" pitchFamily="34" charset="0"/>
              <a:ea typeface="Aptos" panose="020B0004020202020204" pitchFamily="34" charset="0"/>
              <a:cs typeface="Times New Roman" panose="02020603050405020304" pitchFamily="18" charset="0"/>
            </a:rPr>
            <a:t>Voor elke </a:t>
          </a:r>
          <a:r>
            <a:rPr lang="nl-NL" sz="1100">
              <a:effectLst/>
              <a:latin typeface="+mn-lt"/>
              <a:ea typeface="+mn-ea"/>
              <a:cs typeface="+mn-cs"/>
            </a:rPr>
            <a:t>aanvrager</a:t>
          </a:r>
          <a:r>
            <a:rPr lang="nl-NL" sz="1100" kern="100">
              <a:effectLst/>
              <a:latin typeface="Aptos" panose="020B0004020202020204" pitchFamily="34" charset="0"/>
              <a:ea typeface="Aptos" panose="020B0004020202020204" pitchFamily="34" charset="0"/>
              <a:cs typeface="Times New Roman" panose="02020603050405020304" pitchFamily="18" charset="0"/>
            </a:rPr>
            <a:t> dient een afzonderlijke set van deelbegrotingen te worden aangeleverd. </a:t>
          </a:r>
          <a:r>
            <a:rPr lang="nl-NL" sz="1100" b="0" i="0">
              <a:effectLst/>
              <a:latin typeface="+mn-lt"/>
              <a:ea typeface="+mn-ea"/>
              <a:cs typeface="+mn-cs"/>
            </a:rPr>
            <a:t>   </a:t>
          </a:r>
          <a:endParaRPr lang="en-GB">
            <a:effectLst/>
          </a:endParaRPr>
        </a:p>
        <a:p>
          <a:pPr>
            <a:lnSpc>
              <a:spcPct val="107000"/>
            </a:lnSpc>
            <a:spcAft>
              <a:spcPts val="800"/>
            </a:spcAft>
            <a:buNone/>
          </a:pPr>
          <a:r>
            <a:rPr lang="nl-NL" sz="1100" kern="100">
              <a:effectLst/>
              <a:latin typeface="Aptos" panose="020B0004020202020204" pitchFamily="34" charset="0"/>
              <a:ea typeface="Aptos" panose="020B0004020202020204" pitchFamily="34" charset="0"/>
              <a:cs typeface="Times New Roman" panose="02020603050405020304" pitchFamily="18" charset="0"/>
            </a:rPr>
            <a:t>Iedere</a:t>
          </a:r>
          <a:r>
            <a:rPr lang="nl-NL" sz="1100" kern="100" baseline="0">
              <a:effectLst/>
              <a:latin typeface="Aptos" panose="020B0004020202020204" pitchFamily="34" charset="0"/>
              <a:ea typeface="Aptos" panose="020B0004020202020204" pitchFamily="34" charset="0"/>
              <a:cs typeface="Times New Roman" panose="02020603050405020304" pitchFamily="18" charset="0"/>
            </a:rPr>
            <a:t> </a:t>
          </a:r>
          <a:r>
            <a:rPr lang="nl-NL" sz="1100">
              <a:effectLst/>
              <a:latin typeface="+mn-lt"/>
              <a:ea typeface="+mn-ea"/>
              <a:cs typeface="+mn-cs"/>
            </a:rPr>
            <a:t>aanvrager</a:t>
          </a:r>
          <a:r>
            <a:rPr lang="nl-NL" sz="1100" kern="100" baseline="0">
              <a:effectLst/>
              <a:latin typeface="Aptos" panose="020B0004020202020204" pitchFamily="34" charset="0"/>
              <a:ea typeface="Aptos" panose="020B0004020202020204" pitchFamily="34" charset="0"/>
              <a:cs typeface="Times New Roman" panose="02020603050405020304" pitchFamily="18" charset="0"/>
            </a:rPr>
            <a:t> wordt geacht </a:t>
          </a:r>
          <a:r>
            <a:rPr lang="nl-NL" sz="1100" u="sng" kern="100" baseline="0">
              <a:effectLst/>
              <a:latin typeface="Aptos" panose="020B0004020202020204" pitchFamily="34" charset="0"/>
              <a:ea typeface="Aptos" panose="020B0004020202020204" pitchFamily="34" charset="0"/>
              <a:cs typeface="Times New Roman" panose="02020603050405020304" pitchFamily="18" charset="0"/>
            </a:rPr>
            <a:t>drie tabbladen </a:t>
          </a:r>
          <a:r>
            <a:rPr lang="nl-NL" sz="1100" kern="100" baseline="0">
              <a:effectLst/>
              <a:latin typeface="Aptos" panose="020B0004020202020204" pitchFamily="34" charset="0"/>
              <a:ea typeface="Aptos" panose="020B0004020202020204" pitchFamily="34" charset="0"/>
              <a:cs typeface="Times New Roman" panose="02020603050405020304" pitchFamily="18" charset="0"/>
            </a:rPr>
            <a:t>in te vullen die samenkomen in het Totaalblad per </a:t>
          </a:r>
          <a:r>
            <a:rPr lang="nl-NL" sz="1100">
              <a:effectLst/>
              <a:latin typeface="+mn-lt"/>
              <a:ea typeface="+mn-ea"/>
              <a:cs typeface="+mn-cs"/>
            </a:rPr>
            <a:t>aanvrager</a:t>
          </a:r>
          <a:r>
            <a:rPr lang="nl-NL" sz="1100" kern="100" baseline="0">
              <a:effectLst/>
              <a:latin typeface="Aptos" panose="020B0004020202020204" pitchFamily="34" charset="0"/>
              <a:ea typeface="Aptos" panose="020B0004020202020204" pitchFamily="34" charset="0"/>
              <a:cs typeface="Times New Roman" panose="02020603050405020304" pitchFamily="18" charset="0"/>
            </a:rPr>
            <a:t>. </a:t>
          </a:r>
          <a:r>
            <a:rPr lang="nl-NL" sz="1100">
              <a:effectLst/>
              <a:latin typeface="+mn-lt"/>
              <a:ea typeface="+mn-ea"/>
              <a:cs typeface="+mn-cs"/>
            </a:rPr>
            <a:t>Van belang in dit tabblad is dat ook wordt</a:t>
          </a:r>
          <a:r>
            <a:rPr lang="nl-NL" sz="1100" baseline="0">
              <a:effectLst/>
              <a:latin typeface="+mn-lt"/>
              <a:ea typeface="+mn-ea"/>
              <a:cs typeface="+mn-cs"/>
            </a:rPr>
            <a:t> meegenomen op welke manier het eigen aandeel gefinancierd gaat worden</a:t>
          </a:r>
          <a:r>
            <a:rPr lang="nl-NL" sz="1100" kern="100" baseline="0">
              <a:effectLst/>
              <a:latin typeface="Aptos" panose="020B0004020202020204" pitchFamily="34" charset="0"/>
              <a:ea typeface="Aptos" panose="020B0004020202020204" pitchFamily="34" charset="0"/>
              <a:cs typeface="Times New Roman" panose="02020603050405020304" pitchFamily="18" charset="0"/>
            </a:rPr>
            <a:t>:</a:t>
          </a:r>
        </a:p>
        <a:p>
          <a:pPr>
            <a:lnSpc>
              <a:spcPct val="107000"/>
            </a:lnSpc>
            <a:spcAft>
              <a:spcPts val="800"/>
            </a:spcAft>
            <a:buNone/>
          </a:pPr>
          <a:r>
            <a:rPr lang="nl-NL" sz="1100" kern="100" baseline="0">
              <a:effectLst/>
              <a:latin typeface="Aptos" panose="020B0004020202020204" pitchFamily="34" charset="0"/>
              <a:ea typeface="Aptos" panose="020B0004020202020204" pitchFamily="34" charset="0"/>
              <a:cs typeface="Times New Roman" panose="02020603050405020304" pitchFamily="18" charset="0"/>
            </a:rPr>
            <a:t>De drie onderliggende tabbladen zijn:</a:t>
          </a:r>
        </a:p>
        <a:p>
          <a:pPr>
            <a:lnSpc>
              <a:spcPct val="107000"/>
            </a:lnSpc>
            <a:spcAft>
              <a:spcPts val="800"/>
            </a:spcAft>
            <a:buNone/>
          </a:pPr>
          <a:r>
            <a:rPr lang="nl-NL" sz="1100" kern="100" baseline="0">
              <a:effectLst/>
              <a:latin typeface="Aptos" panose="020B0004020202020204" pitchFamily="34" charset="0"/>
              <a:ea typeface="Aptos" panose="020B0004020202020204" pitchFamily="34" charset="0"/>
              <a:cs typeface="Times New Roman" panose="02020603050405020304" pitchFamily="18" charset="0"/>
            </a:rPr>
            <a:t>- Investering _Aanvrager: per onderdeel (categorie A)  de investeringskosten, het moment van investeren (boekjaar en kwartaal) inclusief een toelichting. In te vullen als u als eigenaar bent en gaat investeren</a:t>
          </a:r>
        </a:p>
        <a:p>
          <a:pPr>
            <a:lnSpc>
              <a:spcPct val="107000"/>
            </a:lnSpc>
            <a:spcAft>
              <a:spcPts val="800"/>
            </a:spcAft>
            <a:buNone/>
          </a:pPr>
          <a:r>
            <a:rPr lang="nl-NL" sz="1100" kern="100" baseline="0">
              <a:effectLst/>
              <a:latin typeface="Aptos" panose="020B0004020202020204" pitchFamily="34" charset="0"/>
              <a:ea typeface="Aptos" panose="020B0004020202020204" pitchFamily="34" charset="0"/>
              <a:cs typeface="Times New Roman" panose="02020603050405020304" pitchFamily="18" charset="0"/>
            </a:rPr>
            <a:t>- Exploitatie_</a:t>
          </a:r>
          <a:r>
            <a:rPr lang="nl-NL" sz="1100" baseline="0">
              <a:effectLst/>
              <a:latin typeface="+mn-lt"/>
              <a:ea typeface="+mn-ea"/>
              <a:cs typeface="+mn-cs"/>
            </a:rPr>
            <a:t>Aanvrager</a:t>
          </a:r>
          <a:r>
            <a:rPr lang="nl-NL" sz="1100" kern="100" baseline="0">
              <a:effectLst/>
              <a:latin typeface="Aptos" panose="020B0004020202020204" pitchFamily="34" charset="0"/>
              <a:ea typeface="Aptos" panose="020B0004020202020204" pitchFamily="34" charset="0"/>
              <a:cs typeface="Times New Roman" panose="02020603050405020304" pitchFamily="18" charset="0"/>
            </a:rPr>
            <a:t>: per type subsidabele activiteit een beschrijving (categorie D), voorzien van soort/type kosten en de timing van de kosten per kwartaal. Er zijn vier toegestane activteiten die voor subsidie in aanmerking komen: beheer&amp; organisatie, marketing,samenwerking en kennisoverdracht). </a:t>
          </a:r>
          <a:r>
            <a:rPr lang="nl-NL" sz="1100" baseline="0">
              <a:effectLst/>
              <a:latin typeface="+mn-lt"/>
              <a:ea typeface="+mn-ea"/>
              <a:cs typeface="+mn-cs"/>
            </a:rPr>
            <a:t>In te vullen als u als Aanvragerexploitant bent.</a:t>
          </a:r>
          <a:endParaRPr lang="nl-NL" sz="1100" kern="100" baseline="0">
            <a:effectLst/>
            <a:latin typeface="Aptos" panose="020B0004020202020204" pitchFamily="34" charset="0"/>
            <a:ea typeface="Aptos" panose="020B0004020202020204" pitchFamily="34" charset="0"/>
            <a:cs typeface="Times New Roman" panose="02020603050405020304" pitchFamily="18" charset="0"/>
          </a:endParaRPr>
        </a:p>
        <a:p>
          <a:pPr>
            <a:lnSpc>
              <a:spcPct val="107000"/>
            </a:lnSpc>
            <a:spcAft>
              <a:spcPts val="800"/>
            </a:spcAft>
            <a:buNone/>
          </a:pPr>
          <a:r>
            <a:rPr lang="nl-NL" sz="1100" kern="100" baseline="0">
              <a:effectLst/>
              <a:latin typeface="Aptos" panose="020B0004020202020204" pitchFamily="34" charset="0"/>
              <a:ea typeface="Aptos" panose="020B0004020202020204" pitchFamily="34" charset="0"/>
              <a:cs typeface="Times New Roman" panose="02020603050405020304" pitchFamily="18" charset="0"/>
            </a:rPr>
            <a:t>-Begroting_</a:t>
          </a:r>
          <a:r>
            <a:rPr lang="nl-NL" sz="1100" baseline="0">
              <a:effectLst/>
              <a:latin typeface="+mn-lt"/>
              <a:ea typeface="+mn-ea"/>
              <a:cs typeface="+mn-cs"/>
            </a:rPr>
            <a:t>Aanvrager</a:t>
          </a:r>
          <a:r>
            <a:rPr lang="nl-NL" sz="1100" kern="100" baseline="0">
              <a:effectLst/>
              <a:latin typeface="Aptos" panose="020B0004020202020204" pitchFamily="34" charset="0"/>
              <a:ea typeface="Aptos" panose="020B0004020202020204" pitchFamily="34" charset="0"/>
              <a:cs typeface="Times New Roman" panose="02020603050405020304" pitchFamily="18" charset="0"/>
            </a:rPr>
            <a:t>: de inzet van de IX Lab-faciliteit die naast de investerings- en exploitaitekosten inzichtelijk maakt welke omzet wordt verwacht op basis van een gemotiveerde kostprijs/marktprijs en beschikbaarheid/inzetbaarheid.  Dit tabblad geeft weer of de subsidie bijdraagt aan het toewerken naar een gezonde businesscase.</a:t>
          </a:r>
          <a:endParaRPr lang="nl-NL" sz="1100" kern="100">
            <a:effectLst/>
            <a:latin typeface="Aptos" panose="020B0004020202020204" pitchFamily="34" charset="0"/>
            <a:ea typeface="Aptos" panose="020B0004020202020204" pitchFamily="34" charset="0"/>
            <a:cs typeface="Times New Roman" panose="02020603050405020304" pitchFamily="18" charset="0"/>
          </a:endParaRPr>
        </a:p>
        <a:p>
          <a:pPr>
            <a:lnSpc>
              <a:spcPct val="107000"/>
            </a:lnSpc>
            <a:spcAft>
              <a:spcPts val="800"/>
            </a:spcAft>
            <a:buNone/>
          </a:pPr>
          <a:endParaRPr lang="nl-NL" sz="1100" b="1" i="1" kern="100">
            <a:solidFill>
              <a:schemeClr val="accent2"/>
            </a:solidFill>
            <a:effectLst/>
            <a:latin typeface="Aptos" panose="020B0004020202020204" pitchFamily="34" charset="0"/>
            <a:ea typeface="Aptos" panose="020B0004020202020204" pitchFamily="34" charset="0"/>
            <a:cs typeface="Times New Roman" panose="02020603050405020304" pitchFamily="18" charset="0"/>
          </a:endParaRPr>
        </a:p>
        <a:p>
          <a:pPr>
            <a:lnSpc>
              <a:spcPct val="107000"/>
            </a:lnSpc>
            <a:spcAft>
              <a:spcPts val="800"/>
            </a:spcAft>
            <a:buNone/>
          </a:pPr>
          <a:r>
            <a:rPr lang="nl-NL" sz="1100" b="1" i="1" kern="100">
              <a:solidFill>
                <a:schemeClr val="accent2"/>
              </a:solidFill>
              <a:effectLst/>
              <a:latin typeface="Aptos" panose="020B0004020202020204" pitchFamily="34" charset="0"/>
              <a:ea typeface="Aptos" panose="020B0004020202020204" pitchFamily="34" charset="0"/>
              <a:cs typeface="Times New Roman" panose="02020603050405020304" pitchFamily="18" charset="0"/>
            </a:rPr>
            <a:t>Indien niet alle tabbladen</a:t>
          </a:r>
          <a:r>
            <a:rPr lang="nl-NL" sz="1100" b="1" i="1" kern="100" baseline="0">
              <a:solidFill>
                <a:schemeClr val="accent2"/>
              </a:solidFill>
              <a:effectLst/>
              <a:latin typeface="Aptos" panose="020B0004020202020204" pitchFamily="34" charset="0"/>
              <a:ea typeface="Aptos" panose="020B0004020202020204" pitchFamily="34" charset="0"/>
              <a:cs typeface="Times New Roman" panose="02020603050405020304" pitchFamily="18" charset="0"/>
            </a:rPr>
            <a:t> voor uw initiatief in aanmerking komen; hoeft u deze ook niet in te vullen</a:t>
          </a:r>
          <a:endParaRPr lang="nl-NL" sz="1100" b="1" i="1" kern="100">
            <a:solidFill>
              <a:schemeClr val="accent2"/>
            </a:solidFill>
            <a:effectLst/>
            <a:latin typeface="Aptos" panose="020B0004020202020204" pitchFamily="34" charset="0"/>
            <a:ea typeface="Aptos" panose="020B0004020202020204" pitchFamily="34" charset="0"/>
            <a:cs typeface="Times New Roman" panose="02020603050405020304" pitchFamily="18" charset="0"/>
          </a:endParaRPr>
        </a:p>
        <a:p>
          <a:pPr>
            <a:lnSpc>
              <a:spcPct val="107000"/>
            </a:lnSpc>
            <a:spcBef>
              <a:spcPts val="800"/>
            </a:spcBef>
            <a:spcAft>
              <a:spcPts val="400"/>
            </a:spcAft>
            <a:buNone/>
          </a:pPr>
          <a:r>
            <a:rPr lang="nl-NL" sz="1600" b="0" kern="100">
              <a:solidFill>
                <a:srgbClr val="0F4761"/>
              </a:solidFill>
              <a:effectLst/>
              <a:latin typeface="Aptos" panose="020B0004020202020204" pitchFamily="34" charset="0"/>
              <a:ea typeface="Times New Roman" panose="02020603050405020304" pitchFamily="18" charset="0"/>
              <a:cs typeface="Times New Roman" panose="02020603050405020304" pitchFamily="18" charset="0"/>
            </a:rPr>
            <a:t>Algemene voorwaarden</a:t>
          </a:r>
          <a:endParaRPr lang="en-GB" sz="1600" b="1" kern="100">
            <a:solidFill>
              <a:srgbClr val="0F4761"/>
            </a:solidFill>
            <a:effectLst/>
            <a:latin typeface="Aptos" panose="020B0004020202020204" pitchFamily="34" charset="0"/>
            <a:ea typeface="Times New Roman" panose="02020603050405020304" pitchFamily="18" charset="0"/>
            <a:cs typeface="Times New Roman" panose="02020603050405020304" pitchFamily="18" charset="0"/>
          </a:endParaRPr>
        </a:p>
        <a:p>
          <a:pPr>
            <a:lnSpc>
              <a:spcPct val="107000"/>
            </a:lnSpc>
            <a:spcAft>
              <a:spcPts val="800"/>
            </a:spcAft>
            <a:buNone/>
          </a:pPr>
          <a:r>
            <a:rPr lang="nl-NL" sz="1100" kern="100">
              <a:effectLst/>
              <a:latin typeface="Aptos" panose="020B0004020202020204" pitchFamily="34" charset="0"/>
              <a:ea typeface="Aptos" panose="020B0004020202020204" pitchFamily="34" charset="0"/>
              <a:cs typeface="Times New Roman" panose="02020603050405020304" pitchFamily="18" charset="0"/>
            </a:rPr>
            <a:t>Voer alleen kosten op die:</a:t>
          </a:r>
          <a:endParaRPr lang="en-GB" sz="1100" kern="100">
            <a:effectLst/>
            <a:latin typeface="Aptos" panose="020B0004020202020204" pitchFamily="34" charset="0"/>
            <a:ea typeface="Aptos" panose="020B0004020202020204" pitchFamily="34" charset="0"/>
            <a:cs typeface="Times New Roman" panose="02020603050405020304" pitchFamily="18" charset="0"/>
          </a:endParaRPr>
        </a:p>
        <a:p>
          <a:pPr marL="342900" lvl="0" indent="-342900">
            <a:lnSpc>
              <a:spcPct val="107000"/>
            </a:lnSpc>
            <a:buFont typeface="Symbol" panose="05050102010706020507" pitchFamily="18" charset="2"/>
            <a:buChar char=""/>
          </a:pPr>
          <a:r>
            <a:rPr lang="nl-NL" sz="1100" kern="100">
              <a:effectLst/>
              <a:latin typeface="Aptos" panose="020B0004020202020204" pitchFamily="34" charset="0"/>
              <a:ea typeface="Aptos" panose="020B0004020202020204" pitchFamily="34" charset="0"/>
              <a:cs typeface="Times New Roman" panose="02020603050405020304" pitchFamily="18" charset="0"/>
            </a:rPr>
            <a:t>rechtstreeks zijn toe te rekenen aan het project,</a:t>
          </a:r>
          <a:endParaRPr lang="en-GB" sz="1100" kern="100">
            <a:effectLst/>
            <a:latin typeface="Aptos" panose="020B0004020202020204" pitchFamily="34" charset="0"/>
            <a:ea typeface="Aptos" panose="020B0004020202020204" pitchFamily="34" charset="0"/>
            <a:cs typeface="Times New Roman" panose="02020603050405020304" pitchFamily="18" charset="0"/>
          </a:endParaRPr>
        </a:p>
        <a:p>
          <a:pPr marL="342900" lvl="0" indent="-342900">
            <a:lnSpc>
              <a:spcPct val="107000"/>
            </a:lnSpc>
            <a:spcAft>
              <a:spcPts val="800"/>
            </a:spcAft>
            <a:buFont typeface="Symbol" panose="05050102010706020507" pitchFamily="18" charset="2"/>
            <a:buChar char=""/>
          </a:pPr>
          <a:r>
            <a:rPr lang="nl-NL" sz="1100" kern="100">
              <a:effectLst/>
              <a:latin typeface="Aptos" panose="020B0004020202020204" pitchFamily="34" charset="0"/>
              <a:ea typeface="Aptos" panose="020B0004020202020204" pitchFamily="34" charset="0"/>
              <a:cs typeface="Times New Roman" panose="02020603050405020304" pitchFamily="18" charset="0"/>
            </a:rPr>
            <a:t>gemaakt én betaald worden ná indiening van de aanvraag en vóór afloop van het CIIIC programma.</a:t>
          </a:r>
          <a:endParaRPr lang="en-GB" sz="1100" kern="100">
            <a:effectLst/>
            <a:latin typeface="Aptos" panose="020B0004020202020204" pitchFamily="34" charset="0"/>
            <a:ea typeface="Aptos" panose="020B0004020202020204" pitchFamily="34" charset="0"/>
            <a:cs typeface="Times New Roman" panose="02020603050405020304" pitchFamily="18" charset="0"/>
          </a:endParaRPr>
        </a:p>
        <a:p>
          <a:pPr>
            <a:lnSpc>
              <a:spcPct val="107000"/>
            </a:lnSpc>
            <a:spcAft>
              <a:spcPts val="800"/>
            </a:spcAft>
          </a:pPr>
          <a:r>
            <a:rPr lang="nl-NL" sz="1100" kern="100">
              <a:effectLst/>
              <a:latin typeface="Aptos" panose="020B0004020202020204" pitchFamily="34" charset="0"/>
              <a:ea typeface="Aptos" panose="020B0004020202020204" pitchFamily="34" charset="0"/>
              <a:cs typeface="Times New Roman" panose="02020603050405020304" pitchFamily="18" charset="0"/>
            </a:rPr>
            <a:t>Kosten worden opgevoerd </a:t>
          </a:r>
          <a:r>
            <a:rPr lang="nl-NL" sz="1100" b="1" kern="100">
              <a:effectLst/>
              <a:latin typeface="Aptos" panose="020B0004020202020204" pitchFamily="34" charset="0"/>
              <a:ea typeface="Aptos" panose="020B0004020202020204" pitchFamily="34" charset="0"/>
              <a:cs typeface="Times New Roman" panose="02020603050405020304" pitchFamily="18" charset="0"/>
            </a:rPr>
            <a:t>exclusief btw</a:t>
          </a:r>
          <a:r>
            <a:rPr lang="nl-NL" sz="1100" kern="100">
              <a:effectLst/>
              <a:latin typeface="Aptos" panose="020B0004020202020204" pitchFamily="34" charset="0"/>
              <a:ea typeface="Aptos" panose="020B0004020202020204" pitchFamily="34" charset="0"/>
              <a:cs typeface="Times New Roman" panose="02020603050405020304" pitchFamily="18" charset="0"/>
            </a:rPr>
            <a:t>, tenzij u de btw niet kunt verrekenen. Uitgangspunt voor de te hanteren tarieven is</a:t>
          </a:r>
          <a:r>
            <a:rPr lang="nl-NL" sz="1100" kern="100" baseline="0">
              <a:effectLst/>
              <a:latin typeface="Aptos" panose="020B0004020202020204" pitchFamily="34" charset="0"/>
              <a:ea typeface="Aptos" panose="020B0004020202020204" pitchFamily="34" charset="0"/>
              <a:cs typeface="Times New Roman" panose="02020603050405020304" pitchFamily="18" charset="0"/>
            </a:rPr>
            <a:t> de zogenaamde EZ Kaderregeling waarin van toepassing verklaarde kostensystematieken kunnen worden gehanteerd</a:t>
          </a:r>
          <a:endParaRPr lang="nl-NL" sz="11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44</xdr:col>
      <xdr:colOff>73411</xdr:colOff>
      <xdr:row>134</xdr:row>
      <xdr:rowOff>104775</xdr:rowOff>
    </xdr:to>
    <xdr:pic>
      <xdr:nvPicPr>
        <xdr:cNvPr id="2" name="Afbeelding 4">
          <a:extLst>
            <a:ext uri="{FF2B5EF4-FFF2-40B4-BE49-F238E27FC236}">
              <a16:creationId xmlns:a16="http://schemas.microsoft.com/office/drawing/2014/main" id="{3003C0E6-0EDA-4606-8209-A049B606A263}"/>
            </a:ext>
          </a:extLst>
        </xdr:cNvPr>
        <xdr:cNvPicPr>
          <a:picLocks noChangeAspect="1"/>
        </xdr:cNvPicPr>
      </xdr:nvPicPr>
      <xdr:blipFill rotWithShape="1">
        <a:blip xmlns:r="http://schemas.openxmlformats.org/officeDocument/2006/relationships" r:embed="rId1">
          <a:alphaModFix amt="20000"/>
        </a:blip>
        <a:srcRect l="18778" t="66667"/>
        <a:stretch/>
      </xdr:blipFill>
      <xdr:spPr>
        <a:xfrm>
          <a:off x="0" y="0"/>
          <a:ext cx="30248611" cy="21821775"/>
        </a:xfrm>
        <a:prstGeom prst="rect">
          <a:avLst/>
        </a:prstGeom>
      </xdr:spPr>
    </xdr:pic>
    <xdr:clientData/>
  </xdr:twoCellAnchor>
  <xdr:twoCellAnchor editAs="oneCell">
    <xdr:from>
      <xdr:col>0</xdr:col>
      <xdr:colOff>0</xdr:colOff>
      <xdr:row>89</xdr:row>
      <xdr:rowOff>124184</xdr:rowOff>
    </xdr:from>
    <xdr:to>
      <xdr:col>19</xdr:col>
      <xdr:colOff>88899</xdr:colOff>
      <xdr:row>114</xdr:row>
      <xdr:rowOff>38100</xdr:rowOff>
    </xdr:to>
    <xdr:pic>
      <xdr:nvPicPr>
        <xdr:cNvPr id="3" name="Afbeelding 2">
          <a:extLst>
            <a:ext uri="{FF2B5EF4-FFF2-40B4-BE49-F238E27FC236}">
              <a16:creationId xmlns:a16="http://schemas.microsoft.com/office/drawing/2014/main" id="{EA5D863F-8760-4328-9C30-EDF24873B176}"/>
            </a:ext>
          </a:extLst>
        </xdr:cNvPr>
        <xdr:cNvPicPr>
          <a:picLocks noChangeAspect="1"/>
        </xdr:cNvPicPr>
      </xdr:nvPicPr>
      <xdr:blipFill rotWithShape="1">
        <a:blip xmlns:r="http://schemas.openxmlformats.org/officeDocument/2006/relationships" r:embed="rId1">
          <a:alphaModFix amt="5000"/>
        </a:blip>
        <a:srcRect l="18778" t="32822" r="19677" b="34896"/>
        <a:stretch/>
      </xdr:blipFill>
      <xdr:spPr>
        <a:xfrm>
          <a:off x="0" y="14535509"/>
          <a:ext cx="13119099" cy="3962041"/>
        </a:xfrm>
        <a:prstGeom prst="rect">
          <a:avLst/>
        </a:prstGeom>
        <a:noFill/>
        <a:effectLst>
          <a:softEdge rad="635000"/>
        </a:effectLst>
      </xdr:spPr>
    </xdr:pic>
    <xdr:clientData/>
  </xdr:twoCellAnchor>
  <xdr:twoCellAnchor editAs="oneCell">
    <xdr:from>
      <xdr:col>0</xdr:col>
      <xdr:colOff>0</xdr:colOff>
      <xdr:row>0</xdr:row>
      <xdr:rowOff>0</xdr:rowOff>
    </xdr:from>
    <xdr:to>
      <xdr:col>19</xdr:col>
      <xdr:colOff>85724</xdr:colOff>
      <xdr:row>24</xdr:row>
      <xdr:rowOff>69491</xdr:rowOff>
    </xdr:to>
    <xdr:pic>
      <xdr:nvPicPr>
        <xdr:cNvPr id="4" name="Afbeelding 3">
          <a:extLst>
            <a:ext uri="{FF2B5EF4-FFF2-40B4-BE49-F238E27FC236}">
              <a16:creationId xmlns:a16="http://schemas.microsoft.com/office/drawing/2014/main" id="{67607967-7F16-4B10-975C-04613CC2534B}"/>
            </a:ext>
          </a:extLst>
        </xdr:cNvPr>
        <xdr:cNvPicPr>
          <a:picLocks noChangeAspect="1"/>
        </xdr:cNvPicPr>
      </xdr:nvPicPr>
      <xdr:blipFill rotWithShape="1">
        <a:blip xmlns:r="http://schemas.openxmlformats.org/officeDocument/2006/relationships" r:embed="rId1">
          <a:alphaModFix amt="5000"/>
        </a:blip>
        <a:srcRect l="18778" t="32822" r="19677" b="34896"/>
        <a:stretch/>
      </xdr:blipFill>
      <xdr:spPr>
        <a:xfrm>
          <a:off x="0" y="0"/>
          <a:ext cx="13115924" cy="3720741"/>
        </a:xfrm>
        <a:prstGeom prst="rect">
          <a:avLst/>
        </a:prstGeom>
        <a:noFill/>
        <a:effectLst>
          <a:softEdge rad="635000"/>
        </a:effectLst>
      </xdr:spPr>
    </xdr:pic>
    <xdr:clientData/>
  </xdr:twoCellAnchor>
  <xdr:twoCellAnchor editAs="oneCell">
    <xdr:from>
      <xdr:col>9</xdr:col>
      <xdr:colOff>20692</xdr:colOff>
      <xdr:row>47</xdr:row>
      <xdr:rowOff>65362</xdr:rowOff>
    </xdr:from>
    <xdr:to>
      <xdr:col>28</xdr:col>
      <xdr:colOff>106416</xdr:colOff>
      <xdr:row>71</xdr:row>
      <xdr:rowOff>120839</xdr:rowOff>
    </xdr:to>
    <xdr:pic>
      <xdr:nvPicPr>
        <xdr:cNvPr id="5" name="Afbeelding 4">
          <a:extLst>
            <a:ext uri="{FF2B5EF4-FFF2-40B4-BE49-F238E27FC236}">
              <a16:creationId xmlns:a16="http://schemas.microsoft.com/office/drawing/2014/main" id="{466E0A5B-4FB3-4734-84E6-6E1014F3AADA}"/>
            </a:ext>
          </a:extLst>
        </xdr:cNvPr>
        <xdr:cNvPicPr>
          <a:picLocks noChangeAspect="1"/>
        </xdr:cNvPicPr>
      </xdr:nvPicPr>
      <xdr:blipFill rotWithShape="1">
        <a:blip xmlns:r="http://schemas.openxmlformats.org/officeDocument/2006/relationships" r:embed="rId1">
          <a:alphaModFix amt="5000"/>
        </a:blip>
        <a:srcRect l="18778" t="32822" r="19677" b="34896"/>
        <a:stretch/>
      </xdr:blipFill>
      <xdr:spPr>
        <a:xfrm>
          <a:off x="6192892" y="6923362"/>
          <a:ext cx="13115924" cy="3719427"/>
        </a:xfrm>
        <a:prstGeom prst="rect">
          <a:avLst/>
        </a:prstGeom>
        <a:noFill/>
        <a:effectLst>
          <a:softEdge rad="635000"/>
        </a:effectLst>
      </xdr:spPr>
    </xdr:pic>
    <xdr:clientData/>
  </xdr:twoCellAnchor>
  <xdr:twoCellAnchor>
    <xdr:from>
      <xdr:col>0</xdr:col>
      <xdr:colOff>0</xdr:colOff>
      <xdr:row>0</xdr:row>
      <xdr:rowOff>12697</xdr:rowOff>
    </xdr:from>
    <xdr:to>
      <xdr:col>11</xdr:col>
      <xdr:colOff>76200</xdr:colOff>
      <xdr:row>128</xdr:row>
      <xdr:rowOff>28575</xdr:rowOff>
    </xdr:to>
    <xdr:sp macro="" textlink="">
      <xdr:nvSpPr>
        <xdr:cNvPr id="7" name="Text Box 1">
          <a:extLst>
            <a:ext uri="{FF2B5EF4-FFF2-40B4-BE49-F238E27FC236}">
              <a16:creationId xmlns:a16="http://schemas.microsoft.com/office/drawing/2014/main" id="{43E2FEB9-795A-4E52-A96D-5889C7BF68FC}"/>
            </a:ext>
          </a:extLst>
        </xdr:cNvPr>
        <xdr:cNvSpPr txBox="1">
          <a:spLocks noChangeArrowheads="1"/>
        </xdr:cNvSpPr>
      </xdr:nvSpPr>
      <xdr:spPr bwMode="auto">
        <a:xfrm>
          <a:off x="0" y="12697"/>
          <a:ext cx="7620000" cy="20742278"/>
        </a:xfrm>
        <a:prstGeom prst="rect">
          <a:avLst/>
        </a:prstGeom>
        <a:noFill/>
        <a:ln w="9525">
          <a:noFill/>
          <a:miter lim="800000"/>
          <a:headEnd/>
          <a:tailEnd/>
        </a:ln>
      </xdr:spPr>
      <xdr:txBody>
        <a:bodyPr vertOverflow="clip" wrap="square" lIns="36576" tIns="27432" rIns="0" bIns="0" anchor="t" upright="1"/>
        <a:lstStyle/>
        <a:p>
          <a:pPr>
            <a:lnSpc>
              <a:spcPct val="106000"/>
            </a:lnSpc>
            <a:spcBef>
              <a:spcPts val="1800"/>
            </a:spcBef>
            <a:spcAft>
              <a:spcPts val="400"/>
            </a:spcAft>
            <a:buNone/>
          </a:pPr>
          <a:r>
            <a:rPr lang="nl-NL" sz="2000" b="1">
              <a:solidFill>
                <a:srgbClr val="0F4761"/>
              </a:solidFill>
              <a:effectLst/>
              <a:latin typeface="Aptos Display" panose="020B0004020202020204" pitchFamily="34" charset="0"/>
              <a:ea typeface="Times New Roman" panose="02020603050405020304" pitchFamily="18" charset="0"/>
            </a:rPr>
            <a:t>Toelichting op kostencategorieën voor de rekentool aanvraag CIIIC AL3.1 IX-Labs (NGF)</a:t>
          </a:r>
          <a:endParaRPr lang="en-GB" sz="1200">
            <a:effectLst/>
            <a:latin typeface="Times New Roman" panose="02020603050405020304" pitchFamily="18" charset="0"/>
            <a:ea typeface="Times New Roman" panose="02020603050405020304" pitchFamily="18" charset="0"/>
          </a:endParaRPr>
        </a:p>
        <a:p>
          <a:pPr>
            <a:lnSpc>
              <a:spcPct val="106000"/>
            </a:lnSpc>
            <a:spcAft>
              <a:spcPts val="800"/>
            </a:spcAft>
            <a:buNone/>
          </a:pPr>
          <a:r>
            <a:rPr lang="nl-NL" sz="1100">
              <a:effectLst/>
              <a:latin typeface="Aptos" panose="020B0004020202020204" pitchFamily="34" charset="0"/>
              <a:ea typeface="Aptos" panose="020B0004020202020204" pitchFamily="34" charset="0"/>
            </a:rPr>
            <a:t>Bij het indienen van een aanvraag voor deelname aan het CIIIC-programma binnen actielijn AL3.1 IX-Labs, wordt gebruikgemaakt van deze rekentool om de subsidiabele projectkosten inzichtelijk te maken. Hieronder volgt per gehanteerde kostencategorie een toelichting, conform de geldende subsidieregelingen.</a:t>
          </a:r>
        </a:p>
        <a:p>
          <a:pPr>
            <a:lnSpc>
              <a:spcPct val="106000"/>
            </a:lnSpc>
            <a:spcAft>
              <a:spcPts val="800"/>
            </a:spcAft>
            <a:buNone/>
          </a:pPr>
          <a:r>
            <a:rPr lang="nl-NL" sz="1100" b="1">
              <a:effectLst/>
              <a:latin typeface="Aptos" panose="020B0004020202020204" pitchFamily="34" charset="0"/>
              <a:ea typeface="Times New Roman" panose="02020603050405020304" pitchFamily="18" charset="0"/>
            </a:rPr>
            <a:t>Soorten Partijen</a:t>
          </a:r>
        </a:p>
        <a:p>
          <a:pPr>
            <a:lnSpc>
              <a:spcPct val="106000"/>
            </a:lnSpc>
            <a:spcAft>
              <a:spcPts val="800"/>
            </a:spcAft>
            <a:buNone/>
          </a:pPr>
          <a:r>
            <a:rPr lang="nl-NL" sz="1100" b="0">
              <a:effectLst/>
              <a:latin typeface="Aptos" panose="020B0004020202020204" pitchFamily="34" charset="0"/>
              <a:ea typeface="Times New Roman" panose="02020603050405020304" pitchFamily="18" charset="0"/>
            </a:rPr>
            <a:t>Onder</a:t>
          </a:r>
          <a:r>
            <a:rPr lang="nl-NL" sz="1100" b="0" baseline="0">
              <a:effectLst/>
              <a:latin typeface="Aptos" panose="020B0004020202020204" pitchFamily="34" charset="0"/>
              <a:ea typeface="Times New Roman" panose="02020603050405020304" pitchFamily="18" charset="0"/>
            </a:rPr>
            <a:t> de AGVV regeling art 27 kennen we in principe 2 typen partijen die subsidie kunnen aanvragen:</a:t>
          </a:r>
        </a:p>
        <a:p>
          <a:pPr>
            <a:lnSpc>
              <a:spcPct val="106000"/>
            </a:lnSpc>
            <a:spcAft>
              <a:spcPts val="800"/>
            </a:spcAft>
            <a:buNone/>
          </a:pPr>
          <a:r>
            <a:rPr lang="nl-NL" sz="1100" b="0" baseline="0">
              <a:effectLst/>
              <a:latin typeface="Aptos" panose="020B0004020202020204" pitchFamily="34" charset="0"/>
              <a:ea typeface="Times New Roman" panose="02020603050405020304" pitchFamily="18" charset="0"/>
            </a:rPr>
            <a:t>1) eigenaren: deze partijen kunnen alleen een tegemoetkoming krijgen in de kosten die zij maken voor materiële en immateriele activa die zijn voor hun IX Lab gaan aanschaffen. Deze partijen stellen een investeringsbegroting  op en laten zien hoe deze doorwerkt in de exploitatie. Kosten van afschrijvingen zijn niet subsidiabel. Afschrijvingen lopen wel mee in de businesscase van het IX lab (tabblad Begroting_Aanvrager).</a:t>
          </a:r>
        </a:p>
        <a:p>
          <a:pPr>
            <a:lnSpc>
              <a:spcPct val="106000"/>
            </a:lnSpc>
            <a:spcAft>
              <a:spcPts val="800"/>
            </a:spcAft>
            <a:buNone/>
          </a:pPr>
          <a:r>
            <a:rPr lang="nl-NL" sz="1100" b="0" baseline="0">
              <a:effectLst/>
              <a:latin typeface="Aptos" panose="020B0004020202020204" pitchFamily="34" charset="0"/>
              <a:ea typeface="Times New Roman" panose="02020603050405020304" pitchFamily="18" charset="0"/>
            </a:rPr>
            <a:t>2) exploitanten: dit zijn partijen die het IX lab exploiteren; zij krijgen een bijdrage in de exploitatiekosten die toerekenbaar zijn aan de activeiten in het IX lab (beheer) en de promotie ervan. Zij dienen een begroting op basis van activiteiten in en laten zien op welke wijze de kosten behorend bij de exploitatie meetellen in de businesscase van het IX lab (tabblad Begroting_Aanvrager).</a:t>
          </a:r>
        </a:p>
        <a:p>
          <a:pPr>
            <a:lnSpc>
              <a:spcPct val="106000"/>
            </a:lnSpc>
            <a:spcAft>
              <a:spcPts val="800"/>
            </a:spcAft>
            <a:buNone/>
          </a:pPr>
          <a:r>
            <a:rPr lang="nl-NL" sz="1100" b="0" baseline="0">
              <a:effectLst/>
              <a:latin typeface="Aptos" panose="020B0004020202020204" pitchFamily="34" charset="0"/>
              <a:ea typeface="Times New Roman" panose="02020603050405020304" pitchFamily="18" charset="0"/>
            </a:rPr>
            <a:t>Aanvragers kunn</a:t>
          </a:r>
          <a:r>
            <a:rPr lang="nl-NL" sz="1100">
              <a:effectLst/>
              <a:latin typeface="Aptos" panose="020B0004020202020204" pitchFamily="34" charset="0"/>
              <a:ea typeface="Times New Roman" panose="02020603050405020304" pitchFamily="18" charset="0"/>
            </a:rPr>
            <a:t>en zowel exploitant</a:t>
          </a:r>
          <a:r>
            <a:rPr lang="nl-NL" sz="1100" baseline="0">
              <a:effectLst/>
              <a:latin typeface="Aptos" panose="020B0004020202020204" pitchFamily="34" charset="0"/>
              <a:ea typeface="Times New Roman" panose="02020603050405020304" pitchFamily="18" charset="0"/>
            </a:rPr>
            <a:t> als eigenaar zijn.</a:t>
          </a:r>
          <a:endParaRPr lang="en-GB" sz="1200">
            <a:effectLst/>
            <a:latin typeface="Times New Roman" panose="02020603050405020304" pitchFamily="18" charset="0"/>
            <a:ea typeface="Times New Roman" panose="02020603050405020304" pitchFamily="18" charset="0"/>
          </a:endParaRPr>
        </a:p>
        <a:p>
          <a:pPr>
            <a:lnSpc>
              <a:spcPct val="106000"/>
            </a:lnSpc>
            <a:spcBef>
              <a:spcPts val="800"/>
            </a:spcBef>
            <a:spcAft>
              <a:spcPts val="400"/>
            </a:spcAft>
            <a:buNone/>
          </a:pPr>
          <a:r>
            <a:rPr lang="nl-NL" sz="1600" b="1">
              <a:solidFill>
                <a:srgbClr val="0F4761"/>
              </a:solidFill>
              <a:effectLst/>
              <a:latin typeface="Aptos Display" panose="020B0004020202020204" pitchFamily="34" charset="0"/>
              <a:ea typeface="Times New Roman" panose="02020603050405020304" pitchFamily="18" charset="0"/>
            </a:rPr>
            <a:t>1. Loonkosten</a:t>
          </a:r>
          <a:endParaRPr lang="en-GB" sz="1200">
            <a:effectLst/>
            <a:latin typeface="Times New Roman" panose="02020603050405020304" pitchFamily="18" charset="0"/>
            <a:ea typeface="Times New Roman" panose="02020603050405020304" pitchFamily="18" charset="0"/>
          </a:endParaRPr>
        </a:p>
        <a:p>
          <a:pPr>
            <a:lnSpc>
              <a:spcPct val="106000"/>
            </a:lnSpc>
            <a:spcAft>
              <a:spcPts val="800"/>
            </a:spcAft>
            <a:buNone/>
          </a:pPr>
          <a:r>
            <a:rPr lang="nl-NL" sz="1100">
              <a:effectLst/>
              <a:latin typeface="Aptos" panose="020B0004020202020204" pitchFamily="34" charset="0"/>
              <a:ea typeface="Times New Roman" panose="02020603050405020304" pitchFamily="18" charset="0"/>
            </a:rPr>
            <a:t>Afhankelijk van de aard en omvang van uw organisatie kunt u kiezen uit de volgende methoden voor het berekenen van loonkosten (op </a:t>
          </a:r>
          <a:r>
            <a:rPr lang="nl-NL" sz="1100" baseline="0">
              <a:effectLst/>
              <a:latin typeface="Aptos" panose="020B0004020202020204" pitchFamily="34" charset="0"/>
              <a:ea typeface="Times New Roman" panose="02020603050405020304" pitchFamily="18" charset="0"/>
            </a:rPr>
            <a:t> basis van de EZ Kaderregeling)</a:t>
          </a:r>
          <a:r>
            <a:rPr lang="nl-NL" sz="1100">
              <a:effectLst/>
              <a:latin typeface="Aptos" panose="020B0004020202020204" pitchFamily="34" charset="0"/>
              <a:ea typeface="Times New Roman" panose="02020603050405020304" pitchFamily="18" charset="0"/>
            </a:rPr>
            <a:t>. Een van de volgende o</a:t>
          </a:r>
          <a:r>
            <a:rPr lang="nl-NL" sz="1100">
              <a:effectLst/>
              <a:latin typeface="Aptos" panose="020B0004020202020204" pitchFamily="34" charset="0"/>
              <a:ea typeface="Times New Roman" panose="02020603050405020304" pitchFamily="18" charset="0"/>
              <a:cs typeface="Times New Roman" panose="02020603050405020304" pitchFamily="18" charset="0"/>
            </a:rPr>
            <a:t>pties zijn te selecteren in cel van de tabbladen</a:t>
          </a:r>
          <a:r>
            <a:rPr lang="nl-NL" sz="1100">
              <a:effectLst/>
              <a:latin typeface="Aptos" panose="020B0004020202020204" pitchFamily="34" charset="0"/>
              <a:ea typeface="Times New Roman" panose="02020603050405020304" pitchFamily="18" charset="0"/>
            </a:rPr>
            <a:t>:</a:t>
          </a:r>
          <a:endParaRPr lang="en-GB" sz="1200">
            <a:effectLst/>
            <a:latin typeface="Times New Roman" panose="02020603050405020304" pitchFamily="18" charset="0"/>
            <a:ea typeface="Times New Roman" panose="02020603050405020304" pitchFamily="18" charset="0"/>
          </a:endParaRPr>
        </a:p>
        <a:p>
          <a:pPr>
            <a:lnSpc>
              <a:spcPct val="106000"/>
            </a:lnSpc>
            <a:spcAft>
              <a:spcPts val="800"/>
            </a:spcAft>
            <a:buNone/>
          </a:pPr>
          <a:r>
            <a:rPr lang="nl-NL" sz="1100" b="1" kern="100">
              <a:effectLst/>
              <a:latin typeface="Aptos" panose="020B0004020202020204" pitchFamily="34" charset="0"/>
              <a:ea typeface="Aptos" panose="020B0004020202020204" pitchFamily="34" charset="0"/>
              <a:cs typeface="Times New Roman" panose="02020603050405020304" pitchFamily="18" charset="0"/>
            </a:rPr>
            <a:t>a  Integrale kostensystematiek (IKS)</a:t>
          </a:r>
          <a:endParaRPr lang="en-GB" sz="1100" kern="100">
            <a:effectLst/>
            <a:latin typeface="Aptos" panose="020B0004020202020204" pitchFamily="34" charset="0"/>
            <a:ea typeface="Aptos" panose="020B0004020202020204" pitchFamily="34" charset="0"/>
            <a:cs typeface="Times New Roman" panose="02020603050405020304" pitchFamily="18" charset="0"/>
          </a:endParaRPr>
        </a:p>
        <a:p>
          <a:pPr>
            <a:lnSpc>
              <a:spcPct val="106000"/>
            </a:lnSpc>
            <a:spcAft>
              <a:spcPts val="800"/>
            </a:spcAft>
            <a:buNone/>
          </a:pPr>
          <a:r>
            <a:rPr lang="nl-NL" sz="1100">
              <a:effectLst/>
              <a:latin typeface="Aptos" panose="020B0004020202020204" pitchFamily="34" charset="0"/>
              <a:ea typeface="Times New Roman" panose="02020603050405020304" pitchFamily="18" charset="0"/>
            </a:rPr>
            <a:t>Deze methode is bedoeld voor organisaties die beschikken over een vastgesteld Integrale Kostensystematiek. Hierbij worden directe en indirecte kosten toegerekend aan kostendragers, zoals arbeidsuren, op basis van controleerbare verdeelsleutels. Voorwaarden voor het gebruik van IKS zijn onder andere:</a:t>
          </a:r>
          <a:endParaRPr lang="en-GB" sz="1200">
            <a:effectLst/>
            <a:latin typeface="Times New Roman" panose="02020603050405020304" pitchFamily="18" charset="0"/>
            <a:ea typeface="Times New Roman" panose="02020603050405020304" pitchFamily="18" charset="0"/>
          </a:endParaRPr>
        </a:p>
        <a:p>
          <a:pPr marL="342900" lvl="0" indent="-342900">
            <a:lnSpc>
              <a:spcPct val="106000"/>
            </a:lnSpc>
            <a:buFont typeface="Symbol" panose="05050102010706020507" pitchFamily="18" charset="2"/>
            <a:buChar char=""/>
            <a:tabLst>
              <a:tab pos="457200" algn="l"/>
            </a:tabLst>
          </a:pPr>
          <a:r>
            <a:rPr lang="nl-NL" sz="1100" kern="100">
              <a:effectLst/>
              <a:latin typeface="Aptos" panose="020B0004020202020204" pitchFamily="34" charset="0"/>
              <a:ea typeface="Aptos" panose="020B0004020202020204" pitchFamily="34" charset="0"/>
              <a:cs typeface="Times New Roman" panose="02020603050405020304" pitchFamily="18" charset="0"/>
            </a:rPr>
            <a:t>De tarieven zijn vastgesteld</a:t>
          </a:r>
          <a:r>
            <a:rPr lang="nl-NL" sz="1100" kern="100" baseline="0">
              <a:effectLst/>
              <a:latin typeface="Aptos" panose="020B0004020202020204" pitchFamily="34" charset="0"/>
              <a:ea typeface="Aptos" panose="020B0004020202020204" pitchFamily="34" charset="0"/>
              <a:cs typeface="Times New Roman" panose="02020603050405020304" pitchFamily="18" charset="0"/>
            </a:rPr>
            <a:t> door het Ministerie van EZ of RVO</a:t>
          </a:r>
          <a:endParaRPr lang="nl-NL" sz="1100" kern="100">
            <a:effectLst/>
            <a:latin typeface="Aptos" panose="020B0004020202020204" pitchFamily="34" charset="0"/>
            <a:ea typeface="Aptos" panose="020B0004020202020204" pitchFamily="34" charset="0"/>
            <a:cs typeface="Times New Roman" panose="02020603050405020304" pitchFamily="18" charset="0"/>
          </a:endParaRPr>
        </a:p>
        <a:p>
          <a:pPr marL="342900" lvl="0" indent="-342900">
            <a:lnSpc>
              <a:spcPct val="106000"/>
            </a:lnSpc>
            <a:buFont typeface="Symbol" panose="05050102010706020507" pitchFamily="18" charset="2"/>
            <a:buChar char=""/>
            <a:tabLst>
              <a:tab pos="457200" algn="l"/>
            </a:tabLst>
          </a:pPr>
          <a:r>
            <a:rPr lang="nl-NL" sz="1100" kern="100">
              <a:effectLst/>
              <a:latin typeface="Aptos" panose="020B0004020202020204" pitchFamily="34" charset="0"/>
              <a:ea typeface="Aptos" panose="020B0004020202020204" pitchFamily="34" charset="0"/>
              <a:cs typeface="Times New Roman" panose="02020603050405020304" pitchFamily="18" charset="0"/>
            </a:rPr>
            <a:t>De gehanteerde systematiek wordt  intern toegepast voor bijv. kostendoorbelasting, projectcalculaties of managementinformatie.</a:t>
          </a:r>
          <a:endParaRPr lang="en-GB" sz="1100" kern="100">
            <a:effectLst/>
            <a:latin typeface="Aptos" panose="020B0004020202020204" pitchFamily="34" charset="0"/>
            <a:ea typeface="Aptos" panose="020B0004020202020204" pitchFamily="34" charset="0"/>
            <a:cs typeface="Times New Roman" panose="02020603050405020304" pitchFamily="18" charset="0"/>
          </a:endParaRPr>
        </a:p>
        <a:p>
          <a:pPr marL="0" lvl="0" indent="0">
            <a:lnSpc>
              <a:spcPct val="106000"/>
            </a:lnSpc>
            <a:buFontTx/>
            <a:buNone/>
            <a:tabLst>
              <a:tab pos="457200" algn="l"/>
            </a:tabLst>
          </a:pPr>
          <a:endParaRPr lang="nl-NL" sz="1100" b="1" kern="100">
            <a:effectLst/>
            <a:latin typeface="Aptos" panose="020B0004020202020204" pitchFamily="34" charset="0"/>
            <a:ea typeface="Aptos" panose="020B0004020202020204" pitchFamily="34" charset="0"/>
            <a:cs typeface="Times New Roman" panose="02020603050405020304" pitchFamily="18" charset="0"/>
          </a:endParaRPr>
        </a:p>
        <a:p>
          <a:pPr marL="0" lvl="0" indent="0">
            <a:lnSpc>
              <a:spcPct val="50000"/>
            </a:lnSpc>
            <a:buFontTx/>
            <a:buNone/>
            <a:tabLst>
              <a:tab pos="457200" algn="l"/>
            </a:tabLst>
          </a:pPr>
          <a:r>
            <a:rPr lang="nl-NL" sz="1100" b="1" kern="100">
              <a:effectLst/>
              <a:latin typeface="Aptos" panose="020B0004020202020204" pitchFamily="34" charset="0"/>
              <a:ea typeface="Aptos" panose="020B0004020202020204" pitchFamily="34" charset="0"/>
              <a:cs typeface="Times New Roman" panose="02020603050405020304" pitchFamily="18" charset="0"/>
            </a:rPr>
            <a:t>b </a:t>
          </a:r>
          <a:r>
            <a:rPr lang="nl-NL" sz="1100" b="1" kern="100" baseline="0">
              <a:effectLst/>
              <a:latin typeface="Aptos" panose="020B0004020202020204" pitchFamily="34" charset="0"/>
              <a:ea typeface="Aptos" panose="020B0004020202020204" pitchFamily="34" charset="0"/>
              <a:cs typeface="Times New Roman" panose="02020603050405020304" pitchFamily="18" charset="0"/>
            </a:rPr>
            <a:t> </a:t>
          </a:r>
          <a:r>
            <a:rPr lang="nl-NL" sz="1100" b="1" kern="100">
              <a:effectLst/>
              <a:latin typeface="Aptos" panose="020B0004020202020204" pitchFamily="34" charset="0"/>
              <a:ea typeface="Aptos" panose="020B0004020202020204" pitchFamily="34" charset="0"/>
              <a:cs typeface="Times New Roman" panose="02020603050405020304" pitchFamily="18" charset="0"/>
            </a:rPr>
            <a:t>Loonkosten plus vaste-opslag-systematiek (+50%)</a:t>
          </a:r>
          <a:endParaRPr lang="en-GB" sz="1100" b="0" kern="100">
            <a:effectLst/>
            <a:latin typeface="Aptos" panose="020B0004020202020204" pitchFamily="34" charset="0"/>
            <a:ea typeface="Aptos" panose="020B0004020202020204" pitchFamily="34" charset="0"/>
            <a:cs typeface="Times New Roman" panose="02020603050405020304" pitchFamily="18" charset="0"/>
          </a:endParaRPr>
        </a:p>
        <a:p>
          <a:pPr marL="0" lvl="0" indent="0">
            <a:lnSpc>
              <a:spcPct val="106000"/>
            </a:lnSpc>
            <a:buFontTx/>
            <a:buNone/>
            <a:tabLst>
              <a:tab pos="457200" algn="l"/>
            </a:tabLst>
          </a:pPr>
          <a:endParaRPr lang="en-GB" sz="1100" b="0" kern="100">
            <a:effectLst/>
            <a:latin typeface="Aptos" panose="020B0004020202020204" pitchFamily="34" charset="0"/>
            <a:ea typeface="Times New Roman" panose="02020603050405020304" pitchFamily="18" charset="0"/>
            <a:cs typeface="Times New Roman" panose="02020603050405020304" pitchFamily="18" charset="0"/>
          </a:endParaRPr>
        </a:p>
        <a:p>
          <a:pPr marL="0" lvl="0" indent="0">
            <a:lnSpc>
              <a:spcPct val="106000"/>
            </a:lnSpc>
            <a:buFontTx/>
            <a:buNone/>
            <a:tabLst>
              <a:tab pos="457200" algn="l"/>
            </a:tabLst>
          </a:pPr>
          <a:r>
            <a:rPr lang="nl-NL" sz="1100">
              <a:effectLst/>
              <a:latin typeface="Aptos" panose="020B0004020202020204" pitchFamily="34" charset="0"/>
              <a:ea typeface="Times New Roman" panose="02020603050405020304" pitchFamily="18" charset="0"/>
            </a:rPr>
            <a:t>Hierbij wordt het jaarloon van projectmedewerkers d</a:t>
          </a:r>
          <a:r>
            <a:rPr lang="nl-NL" sz="1100" baseline="0">
              <a:effectLst/>
              <a:latin typeface="+mn-lt"/>
              <a:ea typeface="+mn-ea"/>
              <a:cs typeface="+mn-cs"/>
            </a:rPr>
            <a:t>ie bijdraagt aan de opbouw en exploitatie van de cluster</a:t>
          </a:r>
          <a:r>
            <a:rPr lang="nl-NL" sz="1100">
              <a:effectLst/>
              <a:latin typeface="Aptos" panose="020B0004020202020204" pitchFamily="34" charset="0"/>
              <a:ea typeface="Times New Roman" panose="02020603050405020304" pitchFamily="18" charset="0"/>
            </a:rPr>
            <a:t>gedeeld door het aantal productieve uren per jaar (bijvoorbeeld 1.650 uur) om tot een uurtarief te komen. Over deze loonkosten mag een vaste opslag voor indirecte kosten worden toegepast. </a:t>
          </a:r>
        </a:p>
        <a:p>
          <a:pPr marL="0" lvl="0" indent="0">
            <a:lnSpc>
              <a:spcPct val="106000"/>
            </a:lnSpc>
            <a:buFontTx/>
            <a:buNone/>
            <a:tabLst>
              <a:tab pos="457200" algn="l"/>
            </a:tabLst>
          </a:pPr>
          <a:endParaRPr lang="en-GB" sz="1200">
            <a:effectLst/>
            <a:latin typeface="Times New Roman" panose="02020603050405020304" pitchFamily="18" charset="0"/>
            <a:ea typeface="Times New Roman" panose="02020603050405020304" pitchFamily="18" charset="0"/>
          </a:endParaRPr>
        </a:p>
        <a:p>
          <a:pPr marL="0" lvl="0" indent="0">
            <a:lnSpc>
              <a:spcPct val="106000"/>
            </a:lnSpc>
            <a:spcAft>
              <a:spcPts val="800"/>
            </a:spcAft>
            <a:buFontTx/>
            <a:buNone/>
            <a:tabLst>
              <a:tab pos="228600" algn="l"/>
            </a:tabLst>
          </a:pPr>
          <a:r>
            <a:rPr lang="nl-NL" sz="1100" b="1" kern="100">
              <a:effectLst/>
              <a:latin typeface="Aptos" panose="020B0004020202020204" pitchFamily="34" charset="0"/>
              <a:ea typeface="Aptos" panose="020B0004020202020204" pitchFamily="34" charset="0"/>
              <a:cs typeface="Times New Roman" panose="02020603050405020304" pitchFamily="18" charset="0"/>
            </a:rPr>
            <a:t>c  Vaste-uurtarief-systematiek</a:t>
          </a:r>
          <a:endParaRPr lang="en-GB" sz="1100" kern="100">
            <a:effectLst/>
            <a:latin typeface="Aptos" panose="020B0004020202020204" pitchFamily="34" charset="0"/>
            <a:ea typeface="Aptos" panose="020B0004020202020204" pitchFamily="34" charset="0"/>
            <a:cs typeface="Times New Roman" panose="02020603050405020304" pitchFamily="18" charset="0"/>
          </a:endParaRPr>
        </a:p>
        <a:p>
          <a:pPr>
            <a:lnSpc>
              <a:spcPct val="106000"/>
            </a:lnSpc>
            <a:spcAft>
              <a:spcPts val="800"/>
            </a:spcAft>
            <a:buNone/>
          </a:pPr>
          <a:r>
            <a:rPr lang="nl-NL" sz="1100">
              <a:effectLst/>
              <a:latin typeface="Aptos" panose="020B0004020202020204" pitchFamily="34" charset="0"/>
              <a:ea typeface="Times New Roman" panose="02020603050405020304" pitchFamily="18" charset="0"/>
            </a:rPr>
            <a:t>Bij deze methode geldt een vast uurtarief van </a:t>
          </a:r>
          <a:r>
            <a:rPr lang="nl-NL" sz="1100">
              <a:effectLst/>
              <a:latin typeface="Calibri" panose="020F0502020204030204" pitchFamily="34" charset="0"/>
              <a:ea typeface="Times New Roman" panose="02020603050405020304" pitchFamily="18" charset="0"/>
              <a:cs typeface="Times New Roman" panose="02020603050405020304" pitchFamily="18" charset="0"/>
            </a:rPr>
            <a:t>€</a:t>
          </a:r>
          <a:r>
            <a:rPr lang="nl-NL" sz="1100">
              <a:effectLst/>
              <a:latin typeface="Aptos" panose="020B0004020202020204" pitchFamily="34" charset="0"/>
              <a:ea typeface="Times New Roman" panose="02020603050405020304" pitchFamily="18" charset="0"/>
            </a:rPr>
            <a:t>60 per uur. Deze methode is met name geschikt voor zelfstandigen en organisaties zonder een kostensystematiek.</a:t>
          </a:r>
          <a:endParaRPr lang="en-GB" sz="1200">
            <a:effectLst/>
            <a:latin typeface="Times New Roman" panose="02020603050405020304" pitchFamily="18" charset="0"/>
            <a:ea typeface="Times New Roman" panose="02020603050405020304" pitchFamily="18" charset="0"/>
          </a:endParaRPr>
        </a:p>
        <a:p>
          <a:pPr>
            <a:lnSpc>
              <a:spcPct val="106000"/>
            </a:lnSpc>
            <a:spcBef>
              <a:spcPts val="800"/>
            </a:spcBef>
            <a:spcAft>
              <a:spcPts val="400"/>
            </a:spcAft>
            <a:buNone/>
          </a:pPr>
          <a:r>
            <a:rPr lang="nl-NL" sz="1600" b="1">
              <a:solidFill>
                <a:srgbClr val="0F4761"/>
              </a:solidFill>
              <a:effectLst/>
              <a:latin typeface="Aptos Display" panose="020B0004020202020204" pitchFamily="34" charset="0"/>
              <a:ea typeface="Times New Roman" panose="02020603050405020304" pitchFamily="18" charset="0"/>
            </a:rPr>
            <a:t>2. Kosten van materialen en hulpmiddelen</a:t>
          </a:r>
          <a:endParaRPr lang="en-GB" sz="1200">
            <a:effectLst/>
            <a:latin typeface="Times New Roman" panose="02020603050405020304" pitchFamily="18" charset="0"/>
            <a:ea typeface="Times New Roman" panose="02020603050405020304" pitchFamily="18" charset="0"/>
          </a:endParaRPr>
        </a:p>
        <a:p>
          <a:pPr>
            <a:lnSpc>
              <a:spcPct val="115000"/>
            </a:lnSpc>
            <a:buNone/>
          </a:pPr>
          <a:r>
            <a:rPr lang="nl-NL" sz="1100">
              <a:effectLst/>
              <a:latin typeface="Aptos" panose="020B0004020202020204" pitchFamily="34" charset="0"/>
              <a:ea typeface="Times New Roman" panose="02020603050405020304" pitchFamily="18" charset="0"/>
            </a:rPr>
            <a:t>Deze categorie betreft de kosten van verbruiksmaterialen en hulpmiddelen die noodzakelijk zijn voor de uitvoering van het project. Gebruik hierbij de historische aanschafprijzen.</a:t>
          </a:r>
          <a:br>
            <a:rPr lang="nl-NL" sz="1100">
              <a:effectLst/>
              <a:latin typeface="Aptos" panose="020B0004020202020204" pitchFamily="34" charset="0"/>
              <a:ea typeface="Times New Roman" panose="02020603050405020304" pitchFamily="18" charset="0"/>
            </a:rPr>
          </a:br>
          <a:r>
            <a:rPr lang="nl-NL" sz="1100">
              <a:effectLst/>
              <a:latin typeface="Aptos" panose="020B0004020202020204" pitchFamily="34" charset="0"/>
              <a:ea typeface="Times New Roman" panose="02020603050405020304" pitchFamily="18" charset="0"/>
            </a:rPr>
            <a:t>Ook materialen uit eigen voorraad zijn subsidiabel, mits het verbruik aantoonbaar is en de waardering gebaseerd is op historische kostprijs.</a:t>
          </a:r>
        </a:p>
        <a:p>
          <a:r>
            <a:rPr lang="en-GB" sz="1200" b="0"/>
            <a:t>Voorbeelden van subsidiabele materialen en hulpmiddelen:</a:t>
          </a:r>
        </a:p>
        <a:p>
          <a:pPr marL="342900" lvl="0" indent="-342900">
            <a:lnSpc>
              <a:spcPct val="115000"/>
            </a:lnSpc>
            <a:buSzPct val="100000"/>
            <a:buFont typeface="Symbol" panose="05050102010706020507" pitchFamily="18" charset="2"/>
            <a:buChar char=""/>
            <a:tabLst>
              <a:tab pos="457200" algn="l"/>
            </a:tabLst>
          </a:pPr>
          <a:r>
            <a:rPr lang="en-GB" sz="1100" kern="100">
              <a:effectLst/>
              <a:latin typeface="Aptos" panose="020B0004020202020204" pitchFamily="34" charset="0"/>
              <a:ea typeface="Aptos" panose="020B0004020202020204" pitchFamily="34" charset="0"/>
              <a:cs typeface="Times New Roman" panose="02020603050405020304" pitchFamily="18" charset="0"/>
            </a:rPr>
            <a:t>Kantoormateriaal specifiek nodig voor de uitvoering van het project (zoals whiteboardkaarten, labels, documentatiekits);</a:t>
          </a:r>
        </a:p>
        <a:p>
          <a:pPr marL="342900" lvl="0" indent="-342900">
            <a:lnSpc>
              <a:spcPct val="115000"/>
            </a:lnSpc>
            <a:buSzPct val="100000"/>
            <a:buFont typeface="Symbol" panose="05050102010706020507" pitchFamily="18" charset="2"/>
            <a:buChar char=""/>
            <a:tabLst>
              <a:tab pos="457200" algn="l"/>
            </a:tabLst>
          </a:pPr>
          <a:r>
            <a:rPr lang="en-GB" sz="1100" kern="100">
              <a:effectLst/>
              <a:latin typeface="Aptos" panose="020B0004020202020204" pitchFamily="34" charset="0"/>
              <a:ea typeface="Aptos" panose="020B0004020202020204" pitchFamily="34" charset="0"/>
              <a:cs typeface="Times New Roman" panose="02020603050405020304" pitchFamily="18" charset="0"/>
            </a:rPr>
            <a:t>Creatieve materialen voor conceptontwikkeling of co-creatie (zoals stiften, flip-overpapier, maquettebouwmateriaal).</a:t>
          </a:r>
        </a:p>
        <a:p>
          <a:pPr marL="342900" lvl="0" indent="-342900">
            <a:lnSpc>
              <a:spcPct val="115000"/>
            </a:lnSpc>
            <a:buSzPct val="100000"/>
            <a:buFont typeface="Symbol" panose="05050102010706020507" pitchFamily="18" charset="2"/>
            <a:buChar char=""/>
            <a:tabLst>
              <a:tab pos="457200" algn="l"/>
            </a:tabLst>
          </a:pPr>
          <a:r>
            <a:rPr lang="en-GB" sz="1100" kern="100">
              <a:effectLst/>
              <a:latin typeface="Aptos" panose="020B0004020202020204" pitchFamily="34" charset="0"/>
              <a:ea typeface="Aptos" panose="020B0004020202020204" pitchFamily="34" charset="0"/>
              <a:cs typeface="Times New Roman" panose="02020603050405020304" pitchFamily="18" charset="0"/>
            </a:rPr>
            <a:t>Grondstoffen of onderdelen voor prototypes (zoals hout, kunststof, metalen onderdelen, karton, lijm, bevestigingsmateriaal);</a:t>
          </a:r>
        </a:p>
        <a:p>
          <a:pPr marL="342900" lvl="0" indent="-342900">
            <a:lnSpc>
              <a:spcPct val="115000"/>
            </a:lnSpc>
            <a:buSzPct val="100000"/>
            <a:buFont typeface="Symbol" panose="05050102010706020507" pitchFamily="18" charset="2"/>
            <a:buChar char=""/>
            <a:tabLst>
              <a:tab pos="457200" algn="l"/>
            </a:tabLst>
          </a:pPr>
          <a:r>
            <a:rPr lang="en-GB" sz="1100" kern="100">
              <a:effectLst/>
              <a:latin typeface="Aptos" panose="020B0004020202020204" pitchFamily="34" charset="0"/>
              <a:ea typeface="Aptos" panose="020B0004020202020204" pitchFamily="34" charset="0"/>
              <a:cs typeface="Times New Roman" panose="02020603050405020304" pitchFamily="18" charset="0"/>
            </a:rPr>
            <a:t>Elektronische componenten met verbruikskarakter (zoals sensoren, microcontrollers, draadjes, breadboards);</a:t>
          </a:r>
        </a:p>
        <a:p>
          <a:pPr marL="342900" lvl="0" indent="-342900">
            <a:lnSpc>
              <a:spcPct val="115000"/>
            </a:lnSpc>
            <a:buSzPct val="100000"/>
            <a:buFont typeface="Symbol" panose="05050102010706020507" pitchFamily="18" charset="2"/>
            <a:buChar char=""/>
            <a:tabLst>
              <a:tab pos="457200" algn="l"/>
            </a:tabLst>
          </a:pPr>
          <a:r>
            <a:rPr lang="en-GB" sz="1100" kern="100">
              <a:effectLst/>
              <a:latin typeface="Aptos" panose="020B0004020202020204" pitchFamily="34" charset="0"/>
              <a:ea typeface="Aptos" panose="020B0004020202020204" pitchFamily="34" charset="0"/>
              <a:cs typeface="Times New Roman" panose="02020603050405020304" pitchFamily="18" charset="0"/>
            </a:rPr>
            <a:t>Verbruiksmaterialen voor installaties of demonstrators (zoals projectfolie, lichtfilters, kabelgoten);</a:t>
          </a:r>
        </a:p>
        <a:p>
          <a:pPr marL="342900" lvl="0" indent="-342900">
            <a:lnSpc>
              <a:spcPct val="115000"/>
            </a:lnSpc>
            <a:buSzPct val="100000"/>
            <a:buFont typeface="Symbol" panose="05050102010706020507" pitchFamily="18" charset="2"/>
            <a:buChar char=""/>
            <a:tabLst>
              <a:tab pos="457200" algn="l"/>
            </a:tabLst>
          </a:pPr>
          <a:r>
            <a:rPr lang="en-GB" sz="1100" kern="100">
              <a:effectLst/>
              <a:latin typeface="Aptos" panose="020B0004020202020204" pitchFamily="34" charset="0"/>
              <a:ea typeface="Aptos" panose="020B0004020202020204" pitchFamily="34" charset="0"/>
              <a:cs typeface="Times New Roman" panose="02020603050405020304" pitchFamily="18" charset="0"/>
            </a:rPr>
            <a:t>3D-printmateriaal (zoals PLA-filamenten of hars);</a:t>
          </a:r>
        </a:p>
        <a:p>
          <a:pPr marL="0" lvl="0" indent="0">
            <a:lnSpc>
              <a:spcPct val="115000"/>
            </a:lnSpc>
            <a:buSzPct val="100000"/>
            <a:buFont typeface="Symbol" panose="05050102010706020507" pitchFamily="18" charset="2"/>
            <a:buNone/>
            <a:tabLst>
              <a:tab pos="457200" algn="l"/>
            </a:tabLst>
          </a:pPr>
          <a:endParaRPr lang="en-GB" sz="1100">
            <a:effectLst/>
            <a:latin typeface="Aptos" panose="020B0004020202020204" pitchFamily="34" charset="0"/>
            <a:ea typeface="Times New Roman" panose="02020603050405020304" pitchFamily="18" charset="0"/>
            <a:cs typeface="+mn-cs"/>
          </a:endParaRPr>
        </a:p>
        <a:p>
          <a:pPr marL="0" lvl="0" indent="0">
            <a:lnSpc>
              <a:spcPct val="115000"/>
            </a:lnSpc>
            <a:buSzPct val="100000"/>
            <a:buFont typeface="Symbol" panose="05050102010706020507" pitchFamily="18" charset="2"/>
            <a:buNone/>
            <a:tabLst>
              <a:tab pos="457200" algn="l"/>
            </a:tabLst>
          </a:pPr>
          <a:r>
            <a:rPr lang="en-GB" sz="1100" b="1" i="1">
              <a:effectLst/>
              <a:latin typeface="Aptos" panose="020B0004020202020204" pitchFamily="34" charset="0"/>
              <a:ea typeface="Times New Roman" panose="02020603050405020304" pitchFamily="18" charset="0"/>
              <a:cs typeface="+mn-cs"/>
            </a:rPr>
            <a:t>Let op: </a:t>
          </a:r>
          <a:r>
            <a:rPr lang="en-GB" sz="1100" b="0" i="1">
              <a:effectLst/>
              <a:latin typeface="Aptos" panose="020B0004020202020204" pitchFamily="34" charset="0"/>
              <a:ea typeface="Times New Roman" panose="02020603050405020304" pitchFamily="18" charset="0"/>
              <a:cs typeface="+mn-cs"/>
            </a:rPr>
            <a:t>'Indirecte' kosten zoals e</a:t>
          </a:r>
          <a:r>
            <a:rPr lang="en-GB" sz="1100" i="1">
              <a:effectLst/>
              <a:latin typeface="Aptos" panose="020B0004020202020204" pitchFamily="34" charset="0"/>
              <a:ea typeface="Times New Roman" panose="02020603050405020304" pitchFamily="18" charset="0"/>
              <a:cs typeface="+mn-cs"/>
            </a:rPr>
            <a:t>nergiekosten vallen doorgaans niet onder deze kostencategorie. Ze worden meestal verwerkt als indirecte kosten via een vaste opslag op loonkosten of binnen de integrale kostensystematiek. Alleen als het verbruik aantoonbaar projectgebonden is, bijvoorbeeld via een aparte meter voor een specifieke installatie, kunnen deze kosten in uitzonderlijke gevallen als directe projectkosten worden opgevoerd.</a:t>
          </a:r>
        </a:p>
        <a:p>
          <a:pPr>
            <a:lnSpc>
              <a:spcPct val="106000"/>
            </a:lnSpc>
            <a:spcBef>
              <a:spcPts val="800"/>
            </a:spcBef>
            <a:spcAft>
              <a:spcPts val="400"/>
            </a:spcAft>
            <a:buNone/>
          </a:pPr>
          <a:r>
            <a:rPr lang="nl-NL" sz="1600" b="1">
              <a:solidFill>
                <a:srgbClr val="0F4761"/>
              </a:solidFill>
              <a:effectLst/>
              <a:latin typeface="Aptos Display" panose="020B0004020202020204" pitchFamily="34" charset="0"/>
              <a:ea typeface="Times New Roman" panose="02020603050405020304" pitchFamily="18" charset="0"/>
            </a:rPr>
            <a:t>3. Kosten van  gebouwen, machines en apparatuur</a:t>
          </a:r>
          <a:endParaRPr lang="en-GB" sz="1200">
            <a:effectLst/>
            <a:latin typeface="Times New Roman" panose="02020603050405020304" pitchFamily="18" charset="0"/>
            <a:ea typeface="Times New Roman" panose="02020603050405020304" pitchFamily="18" charset="0"/>
          </a:endParaRPr>
        </a:p>
        <a:p>
          <a:pPr>
            <a:lnSpc>
              <a:spcPct val="115000"/>
            </a:lnSpc>
            <a:buNone/>
          </a:pPr>
          <a:r>
            <a:rPr lang="nl-NL" sz="1100">
              <a:effectLst/>
              <a:latin typeface="Aptos" panose="020B0004020202020204" pitchFamily="34" charset="0"/>
              <a:ea typeface="Times New Roman" panose="02020603050405020304" pitchFamily="18" charset="0"/>
            </a:rPr>
            <a:t>Onder deze formele categorie vallen binnen het CIIIC-programma investeringen in technologische middelen die essentieel zijn voor het ontwikkelen en uitvoeren van immersive experiences. Denk hierbij bijvoorbeeld aan:</a:t>
          </a:r>
          <a:endParaRPr lang="en-GB" sz="1200">
            <a:effectLst/>
            <a:latin typeface="Times New Roman" panose="02020603050405020304" pitchFamily="18" charset="0"/>
            <a:ea typeface="Times New Roman" panose="02020603050405020304" pitchFamily="18" charset="0"/>
          </a:endParaRPr>
        </a:p>
        <a:p>
          <a:pPr marL="342900" lvl="0" indent="-342900">
            <a:lnSpc>
              <a:spcPct val="115000"/>
            </a:lnSpc>
            <a:buFont typeface="Symbol" panose="05050102010706020507" pitchFamily="18" charset="2"/>
            <a:buChar char=""/>
            <a:tabLst>
              <a:tab pos="457200" algn="l"/>
            </a:tabLst>
          </a:pPr>
          <a:r>
            <a:rPr lang="nl-NL" sz="1100" b="1" kern="100">
              <a:effectLst/>
              <a:latin typeface="Aptos" panose="020B0004020202020204" pitchFamily="34" charset="0"/>
              <a:ea typeface="Aptos" panose="020B0004020202020204" pitchFamily="34" charset="0"/>
              <a:cs typeface="Times New Roman" panose="02020603050405020304" pitchFamily="18" charset="0"/>
            </a:rPr>
            <a:t>Hardware</a:t>
          </a:r>
          <a:r>
            <a:rPr lang="nl-NL" sz="1100" kern="100">
              <a:effectLst/>
              <a:latin typeface="Aptos" panose="020B0004020202020204" pitchFamily="34" charset="0"/>
              <a:ea typeface="Aptos" panose="020B0004020202020204" pitchFamily="34" charset="0"/>
              <a:cs typeface="Times New Roman" panose="02020603050405020304" pitchFamily="18" charset="0"/>
            </a:rPr>
            <a:t> zoals krachtige computers, servers en renderfarms;</a:t>
          </a:r>
          <a:endParaRPr lang="en-GB" sz="1100" kern="100">
            <a:effectLst/>
            <a:latin typeface="Aptos" panose="020B0004020202020204" pitchFamily="34" charset="0"/>
            <a:ea typeface="Aptos" panose="020B0004020202020204" pitchFamily="34" charset="0"/>
            <a:cs typeface="Times New Roman" panose="02020603050405020304" pitchFamily="18" charset="0"/>
          </a:endParaRPr>
        </a:p>
        <a:p>
          <a:pPr marL="342900" lvl="0" indent="-342900">
            <a:lnSpc>
              <a:spcPct val="115000"/>
            </a:lnSpc>
            <a:buFont typeface="Symbol" panose="05050102010706020507" pitchFamily="18" charset="2"/>
            <a:buChar char=""/>
            <a:tabLst>
              <a:tab pos="457200" algn="l"/>
            </a:tabLst>
          </a:pPr>
          <a:r>
            <a:rPr lang="nl-NL" sz="1100" b="1" kern="100">
              <a:effectLst/>
              <a:latin typeface="Aptos" panose="020B0004020202020204" pitchFamily="34" charset="0"/>
              <a:ea typeface="Aptos" panose="020B0004020202020204" pitchFamily="34" charset="0"/>
              <a:cs typeface="Times New Roman" panose="02020603050405020304" pitchFamily="18" charset="0"/>
            </a:rPr>
            <a:t>Audiovisuele apparatuur</a:t>
          </a:r>
          <a:r>
            <a:rPr lang="nl-NL" sz="1100" kern="100">
              <a:effectLst/>
              <a:latin typeface="Aptos" panose="020B0004020202020204" pitchFamily="34" charset="0"/>
              <a:ea typeface="Aptos" panose="020B0004020202020204" pitchFamily="34" charset="0"/>
              <a:cs typeface="Times New Roman" panose="02020603050405020304" pitchFamily="18" charset="0"/>
            </a:rPr>
            <a:t> zoals VR/AR-headsets, projectoren, interactieve displays, sensoren en motion capture-systemen;</a:t>
          </a:r>
          <a:endParaRPr lang="en-GB" sz="1100" kern="100">
            <a:effectLst/>
            <a:latin typeface="Aptos" panose="020B0004020202020204" pitchFamily="34" charset="0"/>
            <a:ea typeface="Aptos" panose="020B0004020202020204" pitchFamily="34" charset="0"/>
            <a:cs typeface="Times New Roman" panose="02020603050405020304" pitchFamily="18" charset="0"/>
          </a:endParaRPr>
        </a:p>
        <a:p>
          <a:pPr marL="342900" lvl="0" indent="-342900">
            <a:lnSpc>
              <a:spcPct val="115000"/>
            </a:lnSpc>
            <a:spcAft>
              <a:spcPts val="800"/>
            </a:spcAft>
            <a:buFont typeface="Symbol" panose="05050102010706020507" pitchFamily="18" charset="2"/>
            <a:buChar char=""/>
            <a:tabLst>
              <a:tab pos="457200" algn="l"/>
            </a:tabLst>
          </a:pPr>
          <a:r>
            <a:rPr lang="nl-NL" sz="1100" b="1" kern="100">
              <a:effectLst/>
              <a:latin typeface="Aptos" panose="020B0004020202020204" pitchFamily="34" charset="0"/>
              <a:ea typeface="Aptos" panose="020B0004020202020204" pitchFamily="34" charset="0"/>
              <a:cs typeface="Times New Roman" panose="02020603050405020304" pitchFamily="18" charset="0"/>
            </a:rPr>
            <a:t>Digitale infrastructuur</a:t>
          </a:r>
          <a:r>
            <a:rPr lang="nl-NL" sz="1100" kern="100">
              <a:effectLst/>
              <a:latin typeface="Aptos" panose="020B0004020202020204" pitchFamily="34" charset="0"/>
              <a:ea typeface="Aptos" panose="020B0004020202020204" pitchFamily="34" charset="0"/>
              <a:cs typeface="Times New Roman" panose="02020603050405020304" pitchFamily="18" charset="0"/>
            </a:rPr>
            <a:t> zoals netwerkcomponenten, servers of storageoplossingen.</a:t>
          </a:r>
          <a:endParaRPr lang="en-GB" sz="1200">
            <a:effectLst/>
            <a:latin typeface="Times New Roman" panose="02020603050405020304" pitchFamily="18" charset="0"/>
            <a:ea typeface="Times New Roman" panose="02020603050405020304" pitchFamily="18" charset="0"/>
          </a:endParaRPr>
        </a:p>
        <a:p>
          <a:pPr>
            <a:lnSpc>
              <a:spcPct val="115000"/>
            </a:lnSpc>
            <a:buNone/>
          </a:pPr>
          <a:r>
            <a:rPr lang="nl-NL" sz="1100">
              <a:effectLst/>
              <a:latin typeface="Aptos" panose="020B0004020202020204" pitchFamily="34" charset="0"/>
              <a:ea typeface="Times New Roman" panose="02020603050405020304" pitchFamily="18" charset="0"/>
            </a:rPr>
            <a:t>Subsidiabele kosten kunnen betrekking hebben op investeringen in:</a:t>
          </a:r>
          <a:endParaRPr lang="en-GB" sz="1200">
            <a:effectLst/>
            <a:latin typeface="Times New Roman" panose="02020603050405020304" pitchFamily="18" charset="0"/>
            <a:ea typeface="Times New Roman" panose="02020603050405020304" pitchFamily="18" charset="0"/>
          </a:endParaRPr>
        </a:p>
        <a:p>
          <a:pPr marL="342900" lvl="0" indent="-342900">
            <a:lnSpc>
              <a:spcPct val="115000"/>
            </a:lnSpc>
            <a:buFont typeface="Symbol" panose="05050102010706020507" pitchFamily="18" charset="2"/>
            <a:buChar char=""/>
            <a:tabLst>
              <a:tab pos="457200" algn="l"/>
            </a:tabLst>
          </a:pPr>
          <a:r>
            <a:rPr lang="nl-NL" sz="1100" b="1" kern="100">
              <a:effectLst/>
              <a:latin typeface="Aptos" panose="020B0004020202020204" pitchFamily="34" charset="0"/>
              <a:ea typeface="Aptos" panose="020B0004020202020204" pitchFamily="34" charset="0"/>
              <a:cs typeface="Times New Roman" panose="02020603050405020304" pitchFamily="18" charset="0"/>
            </a:rPr>
            <a:t>Aanschaf</a:t>
          </a:r>
          <a:r>
            <a:rPr lang="nl-NL" sz="1100" kern="100">
              <a:effectLst/>
              <a:latin typeface="Aptos" panose="020B0004020202020204" pitchFamily="34" charset="0"/>
              <a:ea typeface="Aptos" panose="020B0004020202020204" pitchFamily="34" charset="0"/>
              <a:cs typeface="Times New Roman" panose="02020603050405020304" pitchFamily="18" charset="0"/>
            </a:rPr>
            <a:t>: historische aanschafwaarde, met afschrijving conform boekhoudregels </a:t>
          </a:r>
          <a:r>
            <a:rPr lang="nl-NL" sz="1100" kern="100" baseline="0">
              <a:effectLst/>
              <a:latin typeface="Aptos" panose="020B0004020202020204" pitchFamily="34" charset="0"/>
              <a:ea typeface="Aptos" panose="020B0004020202020204" pitchFamily="34" charset="0"/>
              <a:cs typeface="Times New Roman" panose="02020603050405020304" pitchFamily="18" charset="0"/>
            </a:rPr>
            <a:t> (lineair)</a:t>
          </a:r>
          <a:r>
            <a:rPr lang="nl-NL" sz="1100" kern="100">
              <a:effectLst/>
              <a:latin typeface="Aptos" panose="020B0004020202020204" pitchFamily="34" charset="0"/>
              <a:ea typeface="Aptos" panose="020B0004020202020204" pitchFamily="34" charset="0"/>
              <a:cs typeface="Times New Roman" panose="02020603050405020304" pitchFamily="18" charset="0"/>
            </a:rPr>
            <a:t>;</a:t>
          </a:r>
          <a:endParaRPr lang="en-GB" sz="1100" kern="100">
            <a:effectLst/>
            <a:latin typeface="Aptos" panose="020B0004020202020204" pitchFamily="34" charset="0"/>
            <a:ea typeface="Aptos" panose="020B0004020202020204" pitchFamily="34" charset="0"/>
            <a:cs typeface="Times New Roman" panose="02020603050405020304" pitchFamily="18" charset="0"/>
          </a:endParaRPr>
        </a:p>
        <a:p>
          <a:pPr marL="342900" lvl="0" indent="-342900">
            <a:lnSpc>
              <a:spcPct val="115000"/>
            </a:lnSpc>
            <a:buFont typeface="Symbol" panose="05050102010706020507" pitchFamily="18" charset="2"/>
            <a:buChar char=""/>
            <a:tabLst>
              <a:tab pos="457200" algn="l"/>
            </a:tabLst>
          </a:pPr>
          <a:r>
            <a:rPr lang="nl-NL" sz="1100" b="1" kern="100">
              <a:effectLst/>
              <a:latin typeface="Aptos" panose="020B0004020202020204" pitchFamily="34" charset="0"/>
              <a:ea typeface="Aptos" panose="020B0004020202020204" pitchFamily="34" charset="0"/>
              <a:cs typeface="Times New Roman" panose="02020603050405020304" pitchFamily="18" charset="0"/>
            </a:rPr>
            <a:t>Gebruik van gebouwen (huur)</a:t>
          </a:r>
          <a:r>
            <a:rPr lang="nl-NL" sz="1100" kern="100">
              <a:effectLst/>
              <a:latin typeface="Aptos" panose="020B0004020202020204" pitchFamily="34" charset="0"/>
              <a:ea typeface="Aptos" panose="020B0004020202020204" pitchFamily="34" charset="0"/>
              <a:cs typeface="Times New Roman" panose="02020603050405020304" pitchFamily="18" charset="0"/>
            </a:rPr>
            <a:t>: berekend naar rato van inzet voor het project;</a:t>
          </a:r>
          <a:endParaRPr lang="en-GB" sz="1100" kern="100">
            <a:effectLst/>
            <a:latin typeface="Aptos" panose="020B0004020202020204" pitchFamily="34" charset="0"/>
            <a:ea typeface="Aptos" panose="020B0004020202020204" pitchFamily="34" charset="0"/>
            <a:cs typeface="Times New Roman" panose="02020603050405020304" pitchFamily="18" charset="0"/>
          </a:endParaRPr>
        </a:p>
        <a:p>
          <a:pPr marL="342900" lvl="0" indent="-342900">
            <a:lnSpc>
              <a:spcPct val="115000"/>
            </a:lnSpc>
            <a:spcAft>
              <a:spcPts val="800"/>
            </a:spcAft>
            <a:buFont typeface="Symbol" panose="05050102010706020507" pitchFamily="18" charset="2"/>
            <a:buChar char=""/>
            <a:tabLst>
              <a:tab pos="457200" algn="l"/>
            </a:tabLst>
          </a:pPr>
          <a:r>
            <a:rPr lang="nl-NL" sz="1100" b="1" kern="100">
              <a:effectLst/>
              <a:latin typeface="Aptos" panose="020B0004020202020204" pitchFamily="34" charset="0"/>
              <a:ea typeface="Aptos" panose="020B0004020202020204" pitchFamily="34" charset="0"/>
              <a:cs typeface="Times New Roman" panose="02020603050405020304" pitchFamily="18" charset="0"/>
            </a:rPr>
            <a:t>Leasing</a:t>
          </a:r>
          <a:r>
            <a:rPr lang="nl-NL" sz="1100" kern="100">
              <a:effectLst/>
              <a:latin typeface="Aptos" panose="020B0004020202020204" pitchFamily="34" charset="0"/>
              <a:ea typeface="Aptos" panose="020B0004020202020204" pitchFamily="34" charset="0"/>
              <a:cs typeface="Times New Roman" panose="02020603050405020304" pitchFamily="18" charset="0"/>
            </a:rPr>
            <a:t>: kosten van operationele leasecontracten die direct ten dienste staan van het project. U mag hierbij de leasetermijnen (met uitzondering van de financieringskosten) opvoeren.</a:t>
          </a:r>
          <a:endParaRPr lang="en-GB" sz="1100" kern="100">
            <a:effectLst/>
            <a:latin typeface="Aptos" panose="020B0004020202020204" pitchFamily="34" charset="0"/>
            <a:ea typeface="Aptos" panose="020B0004020202020204" pitchFamily="34" charset="0"/>
            <a:cs typeface="Times New Roman" panose="02020603050405020304" pitchFamily="18" charset="0"/>
          </a:endParaRPr>
        </a:p>
        <a:p>
          <a:pPr>
            <a:lnSpc>
              <a:spcPct val="115000"/>
            </a:lnSpc>
            <a:spcAft>
              <a:spcPts val="800"/>
            </a:spcAft>
            <a:buNone/>
          </a:pPr>
          <a:r>
            <a:rPr lang="nl-NL" sz="1100" kern="100">
              <a:effectLst/>
              <a:latin typeface="Aptos" panose="020B0004020202020204" pitchFamily="34" charset="0"/>
              <a:ea typeface="Aptos" panose="020B0004020202020204" pitchFamily="34" charset="0"/>
              <a:cs typeface="Times New Roman" panose="02020603050405020304" pitchFamily="18" charset="0"/>
            </a:rPr>
            <a:t>De in het tabblad van de afzonderlijke deelnemer opgevoerde kosten voor machines en apparatuur, dienen in de tab ‘Mach, app’ nader gespecificeerd te worden.  Vanuit</a:t>
          </a:r>
          <a:r>
            <a:rPr lang="nl-NL" sz="1100" kern="100" baseline="0">
              <a:effectLst/>
              <a:latin typeface="Aptos" panose="020B0004020202020204" pitchFamily="34" charset="0"/>
              <a:ea typeface="Aptos" panose="020B0004020202020204" pitchFamily="34" charset="0"/>
              <a:cs typeface="Times New Roman" panose="02020603050405020304" pitchFamily="18" charset="0"/>
            </a:rPr>
            <a:t> het tabblad "Investeringen _Aanvrager" worden de (jaarlijkse)  afschrijvingen meegenomen naar het tabblad "Begroting_Aanvrager". </a:t>
          </a:r>
          <a:endParaRPr lang="en-GB" sz="1100" kern="100">
            <a:effectLst/>
            <a:latin typeface="Aptos" panose="020B0004020202020204" pitchFamily="34" charset="0"/>
            <a:ea typeface="Aptos" panose="020B0004020202020204" pitchFamily="34" charset="0"/>
            <a:cs typeface="Times New Roman" panose="02020603050405020304" pitchFamily="18" charset="0"/>
          </a:endParaRPr>
        </a:p>
        <a:p>
          <a:pPr>
            <a:lnSpc>
              <a:spcPct val="106000"/>
            </a:lnSpc>
            <a:spcBef>
              <a:spcPts val="800"/>
            </a:spcBef>
            <a:spcAft>
              <a:spcPts val="400"/>
            </a:spcAft>
            <a:buNone/>
          </a:pPr>
          <a:r>
            <a:rPr lang="nl-NL" sz="1600" b="1">
              <a:solidFill>
                <a:srgbClr val="0F4761"/>
              </a:solidFill>
              <a:effectLst/>
              <a:latin typeface="Aptos Display" panose="020B0004020202020204" pitchFamily="34" charset="0"/>
              <a:ea typeface="Times New Roman" panose="02020603050405020304" pitchFamily="18" charset="0"/>
            </a:rPr>
            <a:t>4. Kosten van derden</a:t>
          </a:r>
          <a:endParaRPr lang="en-GB" sz="1200">
            <a:effectLst/>
            <a:latin typeface="Times New Roman" panose="02020603050405020304" pitchFamily="18" charset="0"/>
            <a:ea typeface="Times New Roman" panose="02020603050405020304" pitchFamily="18" charset="0"/>
          </a:endParaRPr>
        </a:p>
        <a:p>
          <a:pPr>
            <a:lnSpc>
              <a:spcPct val="115000"/>
            </a:lnSpc>
            <a:buNone/>
          </a:pPr>
          <a:r>
            <a:rPr lang="nl-NL" sz="1100">
              <a:effectLst/>
              <a:latin typeface="Aptos" panose="020B0004020202020204" pitchFamily="34" charset="0"/>
              <a:ea typeface="Times New Roman" panose="02020603050405020304" pitchFamily="18" charset="0"/>
            </a:rPr>
            <a:t>Hieronder vallen kosten van externe partijen die producten of diensten leveren die direct bijdragen aan het project. Denk bijvoorbeeld aan softwareontwikkeling, advies, vormgeving of gespecialiseerde technische ondersteuning. Zorg voor onderbouwing met offertes, opdrachtbevestigingen of contracten. Binnenlandse reis- en verblijfkosten zijn niet subsidiabel.</a:t>
          </a:r>
          <a:endParaRPr lang="en-GB" sz="1200">
            <a:effectLst/>
            <a:latin typeface="Times New Roman" panose="02020603050405020304" pitchFamily="18" charset="0"/>
            <a:ea typeface="Times New Roman" panose="02020603050405020304" pitchFamily="18" charset="0"/>
          </a:endParaRPr>
        </a:p>
        <a:p>
          <a:pPr>
            <a:lnSpc>
              <a:spcPct val="115000"/>
            </a:lnSpc>
            <a:buNone/>
          </a:pPr>
          <a:r>
            <a:rPr lang="nl-NL" sz="1100">
              <a:effectLst/>
              <a:latin typeface="Aptos" panose="020B0004020202020204" pitchFamily="34" charset="0"/>
              <a:ea typeface="Times New Roman" panose="02020603050405020304" pitchFamily="18" charset="0"/>
            </a:rPr>
            <a:t> </a:t>
          </a:r>
          <a:endParaRPr lang="en-GB" sz="1200">
            <a:effectLst/>
            <a:latin typeface="Times New Roman" panose="02020603050405020304" pitchFamily="18" charset="0"/>
            <a:ea typeface="Times New Roman" panose="02020603050405020304" pitchFamily="18" charset="0"/>
          </a:endParaRPr>
        </a:p>
        <a:p>
          <a:pPr>
            <a:lnSpc>
              <a:spcPct val="115000"/>
            </a:lnSpc>
            <a:buNone/>
          </a:pPr>
          <a:r>
            <a:rPr lang="nl-NL" sz="1100" b="1" i="1">
              <a:effectLst/>
              <a:latin typeface="Aptos" panose="020B0004020202020204" pitchFamily="34" charset="0"/>
              <a:ea typeface="Times New Roman" panose="02020603050405020304" pitchFamily="18" charset="0"/>
            </a:rPr>
            <a:t>Let op: </a:t>
          </a:r>
          <a:r>
            <a:rPr lang="nl-NL" sz="1100" b="0" i="1">
              <a:effectLst/>
              <a:latin typeface="Aptos" panose="020B0004020202020204" pitchFamily="34" charset="0"/>
              <a:ea typeface="Times New Roman" panose="02020603050405020304" pitchFamily="18" charset="0"/>
            </a:rPr>
            <a:t>bij subsidieaanvragen van €125.000 of meer is een rapport van feitelijke bevindingen vereist (conform Artikel 12 van </a:t>
          </a:r>
          <a:r>
            <a:rPr lang="nl-NL" sz="1100" b="0" i="1">
              <a:effectLst/>
              <a:latin typeface="Aptos" panose="020B0004020202020204" pitchFamily="34" charset="0"/>
              <a:ea typeface="+mn-ea"/>
              <a:cs typeface="+mn-cs"/>
            </a:rPr>
            <a:t>Regeling nationale EZK- en LNV-subsidies</a:t>
          </a:r>
          <a:r>
            <a:rPr lang="nl-NL" sz="1100" b="0" i="1">
              <a:effectLst/>
              <a:latin typeface="Aptos" panose="020B0004020202020204" pitchFamily="34" charset="0"/>
              <a:ea typeface="Times New Roman" panose="02020603050405020304" pitchFamily="18" charset="0"/>
            </a:rPr>
            <a:t>), opgesteld door een accountant (conform bijlage 1.1 van de regeling).</a:t>
          </a:r>
          <a:endParaRPr lang="en-GB" sz="1100" b="0">
            <a:effectLst/>
            <a:latin typeface="Aptos" panose="020B0004020202020204" pitchFamily="34" charset="0"/>
            <a:ea typeface="Times New Roman" panose="02020603050405020304" pitchFamily="18" charset="0"/>
          </a:endParaRPr>
        </a:p>
        <a:p>
          <a:pPr>
            <a:lnSpc>
              <a:spcPct val="106000"/>
            </a:lnSpc>
            <a:spcBef>
              <a:spcPts val="800"/>
            </a:spcBef>
            <a:spcAft>
              <a:spcPts val="400"/>
            </a:spcAft>
            <a:buNone/>
          </a:pPr>
          <a:r>
            <a:rPr lang="nl-NL" sz="1600" b="1">
              <a:solidFill>
                <a:srgbClr val="0F4761"/>
              </a:solidFill>
              <a:effectLst/>
              <a:latin typeface="Aptos Display" panose="020B0004020202020204" pitchFamily="34" charset="0"/>
              <a:ea typeface="Times New Roman" panose="02020603050405020304" pitchFamily="18" charset="0"/>
            </a:rPr>
            <a:t>5. Eventuele andere subsidies en toelichting en onderbouwing van het eigen aandeel</a:t>
          </a:r>
          <a:endParaRPr lang="en-GB" sz="1200">
            <a:effectLst/>
            <a:latin typeface="Times New Roman" panose="02020603050405020304" pitchFamily="18" charset="0"/>
            <a:ea typeface="Times New Roman" panose="02020603050405020304" pitchFamily="18" charset="0"/>
          </a:endParaRPr>
        </a:p>
        <a:p>
          <a:pPr>
            <a:lnSpc>
              <a:spcPct val="115000"/>
            </a:lnSpc>
            <a:buNone/>
          </a:pPr>
          <a:r>
            <a:rPr lang="nl-NL" sz="1100">
              <a:effectLst/>
              <a:latin typeface="Aptos" panose="020B0004020202020204" pitchFamily="34" charset="0"/>
              <a:ea typeface="Times New Roman" panose="02020603050405020304" pitchFamily="18" charset="0"/>
            </a:rPr>
            <a:t>Hier vult u het totaalbedrag van eventuele andere subsidies in. Op het aanvraagformulier dient u aan te geven om welke subsidies het gaat.</a:t>
          </a:r>
          <a:endParaRPr lang="en-GB" sz="1200">
            <a:effectLst/>
            <a:latin typeface="Times New Roman" panose="02020603050405020304" pitchFamily="18" charset="0"/>
            <a:ea typeface="Times New Roman" panose="02020603050405020304" pitchFamily="18" charset="0"/>
          </a:endParaRPr>
        </a:p>
        <a:p>
          <a:pPr>
            <a:lnSpc>
              <a:spcPct val="115000"/>
            </a:lnSpc>
            <a:buNone/>
          </a:pPr>
          <a:r>
            <a:rPr lang="nl-NL" sz="1100">
              <a:effectLst/>
              <a:latin typeface="Aptos" panose="020B0004020202020204" pitchFamily="34" charset="0"/>
              <a:ea typeface="Times New Roman" panose="02020603050405020304" pitchFamily="18" charset="0"/>
            </a:rPr>
            <a:t> </a:t>
          </a:r>
          <a:endParaRPr lang="en-GB" sz="1200">
            <a:effectLst/>
            <a:latin typeface="Times New Roman" panose="02020603050405020304" pitchFamily="18" charset="0"/>
            <a:ea typeface="Times New Roman" panose="02020603050405020304" pitchFamily="18" charset="0"/>
          </a:endParaRPr>
        </a:p>
        <a:p>
          <a:pPr>
            <a:lnSpc>
              <a:spcPct val="115000"/>
            </a:lnSpc>
            <a:buNone/>
          </a:pPr>
          <a:r>
            <a:rPr lang="nl-NL" sz="1100">
              <a:effectLst/>
              <a:latin typeface="Aptos" panose="020B0004020202020204" pitchFamily="34" charset="0"/>
              <a:ea typeface="Times New Roman" panose="02020603050405020304" pitchFamily="18" charset="0"/>
            </a:rPr>
            <a:t>Tenslotte dient elke </a:t>
          </a:r>
          <a:r>
            <a:rPr lang="nl-NL" sz="1100" baseline="0">
              <a:effectLst/>
              <a:latin typeface="+mn-lt"/>
              <a:ea typeface="+mn-ea"/>
              <a:cs typeface="+mn-cs"/>
            </a:rPr>
            <a:t>Aanvrager </a:t>
          </a:r>
          <a:r>
            <a:rPr lang="nl-NL" sz="1100">
              <a:effectLst/>
              <a:latin typeface="Aptos" panose="020B0004020202020204" pitchFamily="34" charset="0"/>
              <a:ea typeface="Times New Roman" panose="02020603050405020304" pitchFamily="18" charset="0"/>
            </a:rPr>
            <a:t>een toelichting en duidelijke onderbouwing (aan de hand van financiële stukken) te geven van de financiering van het eigen aandeel in de projectkosten. Let op: </a:t>
          </a:r>
          <a:r>
            <a:rPr lang="nl-NL" sz="1100" baseline="0">
              <a:effectLst/>
              <a:latin typeface="+mn-lt"/>
              <a:ea typeface="+mn-ea"/>
              <a:cs typeface="+mn-cs"/>
            </a:rPr>
            <a:t>deze eigen bijdragen kunnen zeer beperkt vanuit publieke middelen komen, inclusief Europese subsidies. Dit om ervoor te zorgen dat het steunpercentgae niet meer dan 50% is.</a:t>
          </a:r>
          <a:endParaRPr lang="en-GB" sz="1200">
            <a:effectLst/>
            <a:latin typeface="Times New Roman" panose="02020603050405020304" pitchFamily="18" charset="0"/>
            <a:ea typeface="Times New Roman" panose="02020603050405020304" pitchFamily="18" charset="0"/>
          </a:endParaRPr>
        </a:p>
        <a:p>
          <a:pPr>
            <a:lnSpc>
              <a:spcPct val="115000"/>
            </a:lnSpc>
            <a:buNone/>
          </a:pPr>
          <a:r>
            <a:rPr lang="nl-NL" sz="1200">
              <a:effectLst/>
              <a:latin typeface="Times New Roman" panose="02020603050405020304" pitchFamily="18" charset="0"/>
              <a:ea typeface="Times New Roman" panose="02020603050405020304" pitchFamily="18" charset="0"/>
            </a:rPr>
            <a:t> </a:t>
          </a:r>
          <a:endParaRPr lang="en-GB" sz="1200">
            <a:effectLst/>
            <a:latin typeface="Times New Roman" panose="02020603050405020304" pitchFamily="18" charset="0"/>
            <a:ea typeface="Times New Roman" panose="02020603050405020304" pitchFamily="18" charset="0"/>
          </a:endParaRPr>
        </a:p>
        <a:p>
          <a:pPr>
            <a:lnSpc>
              <a:spcPct val="115000"/>
            </a:lnSpc>
            <a:buNone/>
          </a:pPr>
          <a:r>
            <a:rPr lang="nl-NL" sz="1100" b="1" i="1">
              <a:effectLst/>
              <a:latin typeface="Aptos" panose="020B0004020202020204" pitchFamily="34" charset="0"/>
              <a:ea typeface="Times New Roman" panose="02020603050405020304" pitchFamily="18" charset="0"/>
            </a:rPr>
            <a:t>Let op: </a:t>
          </a:r>
          <a:r>
            <a:rPr lang="nl-NL" sz="1100" b="0" i="1">
              <a:effectLst/>
              <a:latin typeface="Aptos" panose="020B0004020202020204" pitchFamily="34" charset="0"/>
              <a:ea typeface="Times New Roman" panose="02020603050405020304" pitchFamily="18" charset="0"/>
            </a:rPr>
            <a:t>Zorg ervoor dat u uw adminstratie zo iniricht</a:t>
          </a:r>
          <a:r>
            <a:rPr lang="nl-NL" sz="1100" b="0" i="1" baseline="0">
              <a:effectLst/>
              <a:latin typeface="Aptos" panose="020B0004020202020204" pitchFamily="34" charset="0"/>
              <a:ea typeface="Times New Roman" panose="02020603050405020304" pitchFamily="18" charset="0"/>
            </a:rPr>
            <a:t> dat </a:t>
          </a:r>
          <a:r>
            <a:rPr lang="nl-NL" sz="1100" b="0" i="1">
              <a:effectLst/>
              <a:latin typeface="Aptos" panose="020B0004020202020204" pitchFamily="34" charset="0"/>
              <a:ea typeface="Times New Roman" panose="02020603050405020304" pitchFamily="18" charset="0"/>
            </a:rPr>
            <a:t>alle kostenposten transparant en controleerbaar zijn, ondersteund door facturen, tijdschrijven of andere bewijsstukken, en dat ze een direct verband hebben met de uitvoering van het project.</a:t>
          </a:r>
          <a:endParaRPr lang="en-GB" sz="1200" b="0">
            <a:effectLst/>
            <a:latin typeface="Times New Roman" panose="02020603050405020304" pitchFamily="18" charset="0"/>
            <a:ea typeface="Times New Roman" panose="02020603050405020304" pitchFamily="18" charset="0"/>
          </a:endParaRPr>
        </a:p>
        <a:p>
          <a:pPr>
            <a:lnSpc>
              <a:spcPct val="115000"/>
            </a:lnSpc>
            <a:buNone/>
          </a:pPr>
          <a:r>
            <a:rPr lang="nl-NL" sz="1100" b="0">
              <a:effectLst/>
              <a:latin typeface="Aptos" panose="020B0004020202020204" pitchFamily="34" charset="0"/>
              <a:ea typeface="Times New Roman" panose="02020603050405020304" pitchFamily="18" charset="0"/>
            </a:rPr>
            <a:t> </a:t>
          </a:r>
          <a:endParaRPr lang="en-GB" sz="1200" b="0">
            <a:effectLst/>
            <a:latin typeface="Times New Roman" panose="02020603050405020304" pitchFamily="18" charset="0"/>
            <a:ea typeface="Times New Roman" panose="02020603050405020304" pitchFamily="18" charset="0"/>
          </a:endParaRPr>
        </a:p>
        <a:p>
          <a:pPr>
            <a:lnSpc>
              <a:spcPct val="115000"/>
            </a:lnSpc>
          </a:pPr>
          <a:r>
            <a:rPr lang="nl-NL" sz="1100">
              <a:effectLst/>
              <a:latin typeface="Aptos" panose="020B0004020202020204" pitchFamily="34" charset="0"/>
              <a:ea typeface="Times New Roman" panose="02020603050405020304" pitchFamily="18" charset="0"/>
            </a:rPr>
            <a:t>Voor een correcte en volledige aanvraag is het essentieel dat alle opgevoerde kosten goed zijn onderbouwd. Indien het</a:t>
          </a:r>
          <a:r>
            <a:rPr lang="nl-NL" sz="1100" baseline="0">
              <a:effectLst/>
              <a:latin typeface="Aptos" panose="020B0004020202020204" pitchFamily="34" charset="0"/>
              <a:ea typeface="Times New Roman" panose="02020603050405020304" pitchFamily="18" charset="0"/>
            </a:rPr>
            <a:t> sjabloon niet voldoende ruimte biedt of onduidelijk is of </a:t>
          </a:r>
          <a:r>
            <a:rPr lang="nl-NL" sz="1100">
              <a:effectLst/>
              <a:latin typeface="Aptos" panose="020B0004020202020204" pitchFamily="34" charset="0"/>
              <a:ea typeface="Times New Roman" panose="02020603050405020304" pitchFamily="18" charset="0"/>
            </a:rPr>
            <a:t>bij twijfel over de specifieke bepalingen van de regeling: neem contact op </a:t>
          </a:r>
          <a:r>
            <a:rPr lang="nl-NL" sz="1100">
              <a:effectLst/>
              <a:latin typeface="Aptos" panose="020B0004020202020204" pitchFamily="34" charset="0"/>
              <a:ea typeface="Times New Roman" panose="02020603050405020304" pitchFamily="18" charset="0"/>
              <a:cs typeface="+mn-cs"/>
            </a:rPr>
            <a:t>met CIIIC (</a:t>
          </a:r>
          <a:r>
            <a:rPr lang="nl-NL" sz="1100" u="sng">
              <a:effectLst/>
              <a:latin typeface="+mn-lt"/>
              <a:ea typeface="+mn-ea"/>
              <a:cs typeface="+mn-cs"/>
              <a:hlinkClick xmlns:r="http://schemas.openxmlformats.org/officeDocument/2006/relationships" r:id=""/>
            </a:rPr>
            <a:t>https://forms.ciiic.nl/contactformulier-ix-labs/</a:t>
          </a:r>
          <a:r>
            <a:rPr lang="nl-NL" sz="1100" u="sng">
              <a:effectLst/>
              <a:latin typeface="+mn-lt"/>
              <a:ea typeface="+mn-ea"/>
              <a:cs typeface="+mn-cs"/>
            </a:rPr>
            <a:t>).</a:t>
          </a:r>
          <a:endParaRPr lang="en-GB" sz="1100">
            <a:effectLst/>
            <a:latin typeface="Aptos" panose="020B0004020202020204" pitchFamily="34" charset="0"/>
            <a:ea typeface="Times New Roman" panose="02020603050405020304" pitchFamily="18" charset="0"/>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eelnemer%203"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eelnemer%204"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eelnemer%205"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deelnemer%206"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deelnemer%207"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deelnemer%208"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deelnemer%20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elnemer 3"/>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elnemer 4"/>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elnemer 5"/>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elnemer 6"/>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elnemer 7"/>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elnemer 8"/>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elnemer 9"/>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etten.overheid.nl/BWBR0024796/2021-03-09/"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3">
    <pageSetUpPr fitToPage="1"/>
  </sheetPr>
  <dimension ref="A1:AL134"/>
  <sheetViews>
    <sheetView topLeftCell="A19" zoomScale="150" zoomScaleNormal="100" workbookViewId="0">
      <selection activeCell="B2" sqref="B1:B1048576"/>
    </sheetView>
  </sheetViews>
  <sheetFormatPr baseColWidth="10" defaultColWidth="9" defaultRowHeight="13"/>
  <cols>
    <col min="1" max="3" width="9" style="21" customWidth="1"/>
    <col min="4" max="16384" width="9" style="21"/>
  </cols>
  <sheetData>
    <row r="1" spans="1:2">
      <c r="A1" s="29" t="s">
        <v>0</v>
      </c>
      <c r="B1" s="32">
        <v>14102025</v>
      </c>
    </row>
    <row r="132" spans="35:38" ht="14">
      <c r="AJ132" t="s">
        <v>1</v>
      </c>
      <c r="AK132" t="s">
        <v>1</v>
      </c>
    </row>
    <row r="133" spans="35:38" ht="14">
      <c r="AI133" t="s">
        <v>2</v>
      </c>
      <c r="AJ133"/>
      <c r="AK133" t="s">
        <v>3</v>
      </c>
    </row>
    <row r="134" spans="35:38" ht="14">
      <c r="AI134" t="s">
        <v>4</v>
      </c>
      <c r="AJ134" t="s">
        <v>5</v>
      </c>
      <c r="AL134" t="s">
        <v>6</v>
      </c>
    </row>
  </sheetData>
  <sheetProtection algorithmName="SHA-512" hashValue="G8TOjP/EG/OneavMW4b028x8CCp+MvhrD+2mvR+y734h6ACUMKN91cA/czfb+QZn5h5q05lMMt6If7QphE5rvQ==" saltValue="fvpUZsdASDjsOBoHD8q+Qg==" spinCount="100000" sheet="1" objects="1" scenarios="1"/>
  <pageMargins left="0.75" right="0.75" top="1" bottom="1" header="0.5" footer="0.5"/>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34:B134"/>
  <sheetViews>
    <sheetView tabSelected="1" topLeftCell="A91" zoomScaleNormal="100" workbookViewId="0">
      <selection activeCell="L146" sqref="L146"/>
    </sheetView>
  </sheetViews>
  <sheetFormatPr baseColWidth="10" defaultColWidth="9" defaultRowHeight="14"/>
  <cols>
    <col min="1" max="16384" width="9" style="20"/>
  </cols>
  <sheetData>
    <row r="134" spans="1:2" ht="15">
      <c r="A134" s="34" t="s">
        <v>7</v>
      </c>
      <c r="B134" s="33" t="s">
        <v>8</v>
      </c>
    </row>
  </sheetData>
  <sheetProtection algorithmName="SHA-512" hashValue="BkOXJxtCVedruNrEEqtQfd/Gwbl91hqnOlBFxRahU4CMUram2zejw1hywMtYnGqsvjg35wdHZVnh6VlbUn0i/w==" saltValue="J6PMbezOxy02DeGZ9uLSvQ==" spinCount="100000" sheet="1" objects="1" scenarios="1"/>
  <hyperlinks>
    <hyperlink ref="B134" r:id="rId1" xr:uid="{9D9AAC39-F238-4256-A041-14BC8FE32E40}"/>
  </hyperlinks>
  <pageMargins left="0.75" right="0.75" top="1" bottom="1" header="0.5" footer="0.5"/>
  <pageSetup paperSize="9" scale="70" orientation="portrait"/>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423B8-462C-4CA4-8E75-717F5CCDA642}">
  <dimension ref="A1:B12"/>
  <sheetViews>
    <sheetView workbookViewId="0">
      <selection activeCell="B36" sqref="B36"/>
    </sheetView>
  </sheetViews>
  <sheetFormatPr baseColWidth="10" defaultColWidth="8.6640625" defaultRowHeight="14"/>
  <cols>
    <col min="1" max="1" width="30.33203125" style="215" customWidth="1"/>
    <col min="2" max="2" width="52.5" style="215" customWidth="1"/>
    <col min="3" max="3" width="8.6640625" style="215"/>
    <col min="4" max="4" width="20" style="215" customWidth="1"/>
    <col min="5" max="16384" width="8.6640625" style="215"/>
  </cols>
  <sheetData>
    <row r="1" spans="1:2" ht="26">
      <c r="A1" s="213" t="s">
        <v>234</v>
      </c>
    </row>
    <row r="2" spans="1:2" ht="15" thickBot="1"/>
    <row r="3" spans="1:2" ht="15">
      <c r="A3" s="562" t="s">
        <v>74</v>
      </c>
      <c r="B3" s="563"/>
    </row>
    <row r="4" spans="1:2" ht="15">
      <c r="A4" s="626"/>
      <c r="B4" s="627"/>
    </row>
    <row r="5" spans="1:2">
      <c r="A5" s="632" t="s">
        <v>240</v>
      </c>
      <c r="B5" s="628" t="s">
        <v>242</v>
      </c>
    </row>
    <row r="6" spans="1:2">
      <c r="A6" s="632" t="s">
        <v>241</v>
      </c>
      <c r="B6" s="628"/>
    </row>
    <row r="7" spans="1:2">
      <c r="A7" s="633"/>
      <c r="B7" s="627"/>
    </row>
    <row r="8" spans="1:2">
      <c r="A8" s="632" t="s">
        <v>237</v>
      </c>
      <c r="B8" s="629" t="s">
        <v>243</v>
      </c>
    </row>
    <row r="9" spans="1:2">
      <c r="A9" s="632" t="s">
        <v>238</v>
      </c>
      <c r="B9" s="629"/>
    </row>
    <row r="10" spans="1:2">
      <c r="A10" s="632" t="s">
        <v>235</v>
      </c>
      <c r="B10" s="630" t="s">
        <v>236</v>
      </c>
    </row>
    <row r="11" spans="1:2" ht="15" thickBot="1">
      <c r="A11" s="634" t="s">
        <v>239</v>
      </c>
      <c r="B11" s="631"/>
    </row>
    <row r="12" spans="1:2" ht="15">
      <c r="A12" s="214"/>
      <c r="B12" s="21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92EC2-A201-4253-93EC-A10886140901}">
  <dimension ref="B1:AY149"/>
  <sheetViews>
    <sheetView zoomScale="85" zoomScaleNormal="85" workbookViewId="0">
      <selection activeCell="W17" sqref="W17"/>
    </sheetView>
  </sheetViews>
  <sheetFormatPr baseColWidth="10" defaultColWidth="7.33203125" defaultRowHeight="14"/>
  <cols>
    <col min="1" max="1" width="1.83203125" style="225" customWidth="1"/>
    <col min="2" max="2" width="54" style="225" customWidth="1"/>
    <col min="3" max="3" width="49.6640625" style="225" customWidth="1"/>
    <col min="4" max="4" width="19.6640625" style="225" customWidth="1"/>
    <col min="5" max="5" width="11.33203125" style="225" customWidth="1"/>
    <col min="6" max="6" width="23.5" style="225" customWidth="1"/>
    <col min="7" max="7" width="21" style="226" customWidth="1"/>
    <col min="8" max="8" width="2.33203125" style="225" customWidth="1"/>
    <col min="9" max="9" width="14.1640625" style="225" customWidth="1"/>
    <col min="10" max="10" width="7.6640625" style="225" hidden="1" customWidth="1"/>
    <col min="11" max="16" width="15.5" style="225" hidden="1" customWidth="1"/>
    <col min="17" max="35" width="7.33203125" style="225"/>
    <col min="36" max="36" width="11" style="225" bestFit="1" customWidth="1"/>
    <col min="37" max="37" width="9.83203125" style="225" bestFit="1" customWidth="1"/>
    <col min="38" max="39" width="11" style="225" bestFit="1" customWidth="1"/>
    <col min="40" max="40" width="13.5" style="225" customWidth="1"/>
    <col min="41" max="41" width="11" style="225" customWidth="1"/>
    <col min="42" max="43" width="7.5" style="225" bestFit="1" customWidth="1"/>
    <col min="44" max="44" width="11" style="225" bestFit="1" customWidth="1"/>
    <col min="45" max="45" width="7.5" style="225" bestFit="1" customWidth="1"/>
    <col min="46" max="47" width="7.33203125" style="225"/>
    <col min="48" max="48" width="11" style="225" bestFit="1" customWidth="1"/>
    <col min="49" max="16384" width="7.33203125" style="225"/>
  </cols>
  <sheetData>
    <row r="1" spans="2:51" ht="18">
      <c r="B1" s="635" t="s">
        <v>244</v>
      </c>
      <c r="C1" s="225" t="s">
        <v>220</v>
      </c>
    </row>
    <row r="4" spans="2:51" ht="15">
      <c r="B4" s="227" t="s">
        <v>125</v>
      </c>
      <c r="C4" s="228"/>
      <c r="D4" s="657" t="str">
        <f>'Overzicht van de Aanvrager'!B8</f>
        <v xml:space="preserve">{naam IX lab} </v>
      </c>
      <c r="E4" s="658"/>
      <c r="F4" s="229"/>
      <c r="G4" s="230"/>
    </row>
    <row r="5" spans="2:51">
      <c r="B5" s="244" t="s">
        <v>233</v>
      </c>
      <c r="C5" s="283"/>
      <c r="D5" s="659" t="str">
        <f>'Overzicht van de Aanvrager'!B5</f>
        <v>{naam organisatie}</v>
      </c>
      <c r="E5" s="660"/>
      <c r="G5" s="235"/>
    </row>
    <row r="6" spans="2:51" ht="16">
      <c r="B6" s="231" t="s">
        <v>85</v>
      </c>
      <c r="C6" s="232"/>
      <c r="D6" s="661"/>
      <c r="E6" s="662"/>
      <c r="F6" s="237"/>
      <c r="G6" s="236"/>
      <c r="I6" s="233"/>
      <c r="J6" s="234"/>
      <c r="L6" s="234"/>
    </row>
    <row r="7" spans="2:51">
      <c r="B7" s="238" t="s">
        <v>86</v>
      </c>
      <c r="C7" s="239"/>
      <c r="D7" s="661"/>
      <c r="E7" s="662"/>
      <c r="F7" s="240"/>
      <c r="G7" s="241"/>
      <c r="H7" s="242"/>
      <c r="I7" s="243" t="str">
        <f>IF(D6&gt;D7,"De einddatum moet na de begindatum liggen!","")</f>
        <v/>
      </c>
    </row>
    <row r="8" spans="2:51">
      <c r="B8" s="244"/>
      <c r="C8" s="245"/>
      <c r="D8" s="246"/>
      <c r="E8" s="246"/>
      <c r="F8" s="246"/>
      <c r="G8" s="247"/>
      <c r="H8" s="242"/>
      <c r="I8" s="248"/>
    </row>
    <row r="9" spans="2:51">
      <c r="B9" s="244"/>
      <c r="C9" s="249"/>
      <c r="D9" s="250"/>
      <c r="E9" s="251"/>
      <c r="F9" s="251"/>
      <c r="G9" s="252"/>
      <c r="I9" s="253"/>
      <c r="J9" s="234"/>
    </row>
    <row r="10" spans="2:51">
      <c r="B10" s="244" t="s">
        <v>130</v>
      </c>
      <c r="C10" s="251"/>
      <c r="D10" s="249"/>
      <c r="E10" s="249"/>
      <c r="F10" s="249"/>
      <c r="G10" s="254"/>
      <c r="I10" s="253"/>
      <c r="J10" s="234"/>
    </row>
    <row r="11" spans="2:51" ht="14.25" customHeight="1">
      <c r="B11" s="255"/>
      <c r="C11" s="251"/>
      <c r="D11" s="249"/>
      <c r="E11" s="249"/>
      <c r="F11" s="249"/>
      <c r="G11" s="254"/>
    </row>
    <row r="12" spans="2:51" ht="14.25" customHeight="1">
      <c r="B12" s="238"/>
      <c r="C12" s="256"/>
      <c r="D12" s="257"/>
      <c r="E12" s="257"/>
      <c r="F12" s="257"/>
      <c r="G12" s="258"/>
    </row>
    <row r="13" spans="2:51" ht="15" thickBot="1">
      <c r="B13" s="259" t="s">
        <v>87</v>
      </c>
      <c r="C13" s="260"/>
      <c r="D13" s="261"/>
      <c r="E13" s="260"/>
      <c r="F13" s="260"/>
      <c r="G13" s="663"/>
      <c r="H13" s="663"/>
      <c r="I13" s="664"/>
      <c r="J13" s="665" t="s">
        <v>201</v>
      </c>
      <c r="K13" s="665"/>
      <c r="L13" s="666"/>
      <c r="M13" s="663"/>
      <c r="N13" s="663"/>
      <c r="O13" s="664"/>
      <c r="P13" s="477"/>
      <c r="Q13" s="477"/>
      <c r="R13" s="478"/>
      <c r="S13" s="477"/>
      <c r="T13" s="477"/>
      <c r="U13" s="478"/>
      <c r="V13" s="477"/>
      <c r="W13" s="477"/>
      <c r="X13" s="478"/>
      <c r="Y13" s="477"/>
      <c r="Z13" s="477"/>
      <c r="AA13" s="478"/>
      <c r="AB13" s="477"/>
      <c r="AC13" s="477"/>
      <c r="AD13" s="478"/>
      <c r="AE13" s="477"/>
      <c r="AF13" s="477"/>
      <c r="AG13" s="478"/>
      <c r="AH13" s="663"/>
      <c r="AI13" s="663"/>
      <c r="AJ13" s="664"/>
      <c r="AK13" s="663"/>
      <c r="AL13" s="663"/>
      <c r="AM13" s="664"/>
      <c r="AN13" s="663"/>
      <c r="AO13" s="663"/>
      <c r="AP13" s="664"/>
      <c r="AQ13" s="663"/>
      <c r="AR13" s="663"/>
      <c r="AS13" s="664"/>
      <c r="AT13" s="663"/>
      <c r="AU13" s="663"/>
      <c r="AV13" s="664"/>
      <c r="AW13" s="663"/>
      <c r="AX13" s="663"/>
      <c r="AY13" s="664"/>
    </row>
    <row r="14" spans="2:51" ht="16" thickBot="1">
      <c r="B14" s="473" t="s">
        <v>129</v>
      </c>
      <c r="C14" s="474"/>
      <c r="D14" s="474"/>
      <c r="E14" s="473"/>
      <c r="F14" s="473" t="s">
        <v>161</v>
      </c>
      <c r="G14" s="475" t="s">
        <v>131</v>
      </c>
      <c r="H14" s="472"/>
      <c r="I14" s="472" t="s">
        <v>160</v>
      </c>
      <c r="K14" s="293">
        <v>2026</v>
      </c>
      <c r="L14" s="293">
        <v>2027</v>
      </c>
      <c r="M14" s="293">
        <v>2028</v>
      </c>
      <c r="N14" s="293">
        <v>2029</v>
      </c>
      <c r="O14" s="293">
        <v>2030</v>
      </c>
      <c r="P14" s="293">
        <v>2031</v>
      </c>
      <c r="R14" s="671">
        <v>2026</v>
      </c>
      <c r="S14" s="672"/>
      <c r="T14" s="672"/>
      <c r="U14" s="673"/>
      <c r="V14" s="457">
        <v>2027</v>
      </c>
      <c r="W14" s="458"/>
      <c r="X14" s="458"/>
      <c r="Y14" s="459"/>
      <c r="Z14" s="460">
        <v>2028</v>
      </c>
      <c r="AA14" s="458"/>
      <c r="AB14" s="458"/>
      <c r="AC14" s="459"/>
      <c r="AD14" s="461">
        <v>2029</v>
      </c>
      <c r="AE14" s="458"/>
      <c r="AF14" s="458"/>
      <c r="AG14" s="462"/>
      <c r="AH14" s="463" t="s">
        <v>200</v>
      </c>
      <c r="AJ14" s="470">
        <v>2026</v>
      </c>
      <c r="AK14" s="458"/>
      <c r="AL14" s="458"/>
      <c r="AM14" s="458"/>
      <c r="AN14" s="461">
        <v>2027</v>
      </c>
      <c r="AO14" s="458"/>
      <c r="AP14" s="458"/>
      <c r="AQ14" s="462"/>
      <c r="AR14" s="471">
        <v>2028</v>
      </c>
      <c r="AS14" s="458"/>
      <c r="AT14" s="458"/>
      <c r="AU14" s="458"/>
      <c r="AV14" s="461">
        <v>2029</v>
      </c>
      <c r="AW14" s="458"/>
      <c r="AX14" s="458"/>
      <c r="AY14" s="462"/>
    </row>
    <row r="15" spans="2:51" ht="21" customHeight="1" thickBot="1">
      <c r="G15" s="262"/>
      <c r="K15" s="674"/>
      <c r="L15" s="675"/>
      <c r="M15" s="675"/>
      <c r="N15" s="675"/>
      <c r="O15" s="675"/>
      <c r="P15" s="676"/>
      <c r="R15" s="464" t="s">
        <v>22</v>
      </c>
      <c r="S15" s="465" t="s">
        <v>23</v>
      </c>
      <c r="T15" s="465" t="s">
        <v>24</v>
      </c>
      <c r="U15" s="466" t="s">
        <v>25</v>
      </c>
      <c r="V15" s="464" t="s">
        <v>22</v>
      </c>
      <c r="W15" s="465" t="s">
        <v>23</v>
      </c>
      <c r="X15" s="465" t="s">
        <v>24</v>
      </c>
      <c r="Y15" s="467" t="s">
        <v>25</v>
      </c>
      <c r="Z15" s="468" t="s">
        <v>22</v>
      </c>
      <c r="AA15" s="465" t="s">
        <v>23</v>
      </c>
      <c r="AB15" s="465" t="s">
        <v>24</v>
      </c>
      <c r="AC15" s="466" t="s">
        <v>25</v>
      </c>
      <c r="AD15" s="464" t="s">
        <v>22</v>
      </c>
      <c r="AE15" s="465" t="s">
        <v>23</v>
      </c>
      <c r="AF15" s="465" t="s">
        <v>24</v>
      </c>
      <c r="AG15" s="467" t="s">
        <v>25</v>
      </c>
      <c r="AH15" s="469"/>
      <c r="AJ15" s="464" t="s">
        <v>22</v>
      </c>
      <c r="AK15" s="465" t="s">
        <v>23</v>
      </c>
      <c r="AL15" s="465" t="s">
        <v>24</v>
      </c>
      <c r="AM15" s="466" t="s">
        <v>25</v>
      </c>
      <c r="AN15" s="464" t="s">
        <v>22</v>
      </c>
      <c r="AO15" s="465" t="s">
        <v>23</v>
      </c>
      <c r="AP15" s="465" t="s">
        <v>24</v>
      </c>
      <c r="AQ15" s="467" t="s">
        <v>25</v>
      </c>
      <c r="AR15" s="468" t="s">
        <v>22</v>
      </c>
      <c r="AS15" s="465" t="s">
        <v>23</v>
      </c>
      <c r="AT15" s="465" t="s">
        <v>24</v>
      </c>
      <c r="AU15" s="466" t="s">
        <v>25</v>
      </c>
      <c r="AV15" s="464" t="s">
        <v>22</v>
      </c>
      <c r="AW15" s="465" t="s">
        <v>23</v>
      </c>
      <c r="AX15" s="465" t="s">
        <v>24</v>
      </c>
      <c r="AY15" s="467" t="s">
        <v>25</v>
      </c>
    </row>
    <row r="16" spans="2:51" ht="14.5" customHeight="1">
      <c r="B16" s="677" t="s">
        <v>89</v>
      </c>
      <c r="C16" s="678"/>
      <c r="D16" s="678"/>
      <c r="E16" s="355"/>
      <c r="F16" s="361"/>
      <c r="G16" s="357">
        <v>0</v>
      </c>
      <c r="I16" s="439"/>
      <c r="K16" s="441">
        <f>IF($K$14=F16,G16/I16,0)</f>
        <v>0</v>
      </c>
      <c r="L16" s="441">
        <f>IF(L$14=F16,$G16/$I16,K16)</f>
        <v>0</v>
      </c>
      <c r="M16" s="441">
        <f>IF($M14=$F16,$G16/$I16,L16)</f>
        <v>0</v>
      </c>
      <c r="N16" s="441">
        <f>IF($N$14=$F16,$G16/$I16,M16)</f>
        <v>0</v>
      </c>
      <c r="O16" s="441">
        <f>IF($O$14=F16,$G16/$I16,N16)</f>
        <v>0</v>
      </c>
      <c r="P16" s="441">
        <f>IF($L$14=F16,$G16/$I16,O16)</f>
        <v>0</v>
      </c>
      <c r="R16" s="159"/>
      <c r="S16" s="160"/>
      <c r="T16" s="160"/>
      <c r="U16" s="161"/>
      <c r="V16" s="159"/>
      <c r="W16" s="160"/>
      <c r="X16" s="160"/>
      <c r="Y16" s="162"/>
      <c r="Z16" s="163"/>
      <c r="AA16" s="160"/>
      <c r="AB16" s="160"/>
      <c r="AC16" s="161"/>
      <c r="AD16" s="159"/>
      <c r="AE16" s="160"/>
      <c r="AF16" s="160"/>
      <c r="AG16" s="162"/>
      <c r="AH16" s="127" t="str">
        <f t="shared" ref="AH16:AH23" si="0">IF(SUM(R16:AG16)=1,"OK",IF(SUM(R16:AG16)=0,"","SUM≠100%"))</f>
        <v/>
      </c>
      <c r="AJ16" s="379">
        <f>R16*$G16</f>
        <v>0</v>
      </c>
      <c r="AK16" s="379">
        <f t="shared" ref="AK16:AY23" si="1">S16*$G16</f>
        <v>0</v>
      </c>
      <c r="AL16" s="379">
        <f t="shared" si="1"/>
        <v>0</v>
      </c>
      <c r="AM16" s="379">
        <f t="shared" si="1"/>
        <v>0</v>
      </c>
      <c r="AN16" s="379">
        <f t="shared" si="1"/>
        <v>0</v>
      </c>
      <c r="AO16" s="379">
        <f t="shared" si="1"/>
        <v>0</v>
      </c>
      <c r="AP16" s="379">
        <f t="shared" si="1"/>
        <v>0</v>
      </c>
      <c r="AQ16" s="379">
        <f t="shared" si="1"/>
        <v>0</v>
      </c>
      <c r="AR16" s="379">
        <f t="shared" si="1"/>
        <v>0</v>
      </c>
      <c r="AS16" s="379">
        <f t="shared" si="1"/>
        <v>0</v>
      </c>
      <c r="AT16" s="379">
        <f t="shared" si="1"/>
        <v>0</v>
      </c>
      <c r="AU16" s="379">
        <f t="shared" si="1"/>
        <v>0</v>
      </c>
      <c r="AV16" s="379">
        <f t="shared" si="1"/>
        <v>0</v>
      </c>
      <c r="AW16" s="379">
        <f t="shared" si="1"/>
        <v>0</v>
      </c>
      <c r="AX16" s="379">
        <f t="shared" si="1"/>
        <v>0</v>
      </c>
      <c r="AY16" s="379">
        <f t="shared" si="1"/>
        <v>0</v>
      </c>
    </row>
    <row r="17" spans="2:51" ht="15">
      <c r="B17" s="679" t="s">
        <v>90</v>
      </c>
      <c r="C17" s="680"/>
      <c r="D17" s="680"/>
      <c r="E17" s="360"/>
      <c r="F17" s="361"/>
      <c r="G17" s="362">
        <v>0</v>
      </c>
      <c r="I17" s="439"/>
      <c r="K17" s="441">
        <f t="shared" ref="K17:K23" si="2">IF($K$14=F17,G17/I17,0)</f>
        <v>0</v>
      </c>
      <c r="L17" s="441">
        <f t="shared" ref="L17:L23" si="3">IF(L$14=F17,$G17/$I17,K17)</f>
        <v>0</v>
      </c>
      <c r="M17" s="441">
        <f>IF($M$14=$F17,$G17/$I17,L17)</f>
        <v>0</v>
      </c>
      <c r="N17" s="441">
        <f t="shared" ref="N17:N23" si="4">IF($N$14=$F17,$G17/$I17,M17)</f>
        <v>0</v>
      </c>
      <c r="O17" s="441">
        <f t="shared" ref="O17:O23" si="5">IF($O$14=F17,$G17/$I17,N17)</f>
        <v>0</v>
      </c>
      <c r="P17" s="441">
        <f t="shared" ref="P17:P23" si="6">IF($L$14=F17,$G17/$I17,O17)</f>
        <v>0</v>
      </c>
      <c r="R17" s="164"/>
      <c r="S17" s="165"/>
      <c r="T17" s="165"/>
      <c r="U17" s="166"/>
      <c r="V17" s="164"/>
      <c r="W17" s="165"/>
      <c r="X17" s="165"/>
      <c r="Y17" s="167"/>
      <c r="Z17" s="168"/>
      <c r="AA17" s="165"/>
      <c r="AB17" s="165"/>
      <c r="AC17" s="166"/>
      <c r="AD17" s="164"/>
      <c r="AE17" s="165"/>
      <c r="AF17" s="165"/>
      <c r="AG17" s="167"/>
      <c r="AH17" s="128" t="str">
        <f t="shared" si="0"/>
        <v/>
      </c>
      <c r="AJ17" s="379">
        <f t="shared" ref="AJ17:AJ23" si="7">R17*$G17</f>
        <v>0</v>
      </c>
      <c r="AK17" s="379">
        <f t="shared" si="1"/>
        <v>0</v>
      </c>
      <c r="AL17" s="379">
        <f t="shared" si="1"/>
        <v>0</v>
      </c>
      <c r="AM17" s="379">
        <f t="shared" si="1"/>
        <v>0</v>
      </c>
      <c r="AN17" s="379">
        <f t="shared" si="1"/>
        <v>0</v>
      </c>
      <c r="AO17" s="379">
        <f t="shared" si="1"/>
        <v>0</v>
      </c>
      <c r="AP17" s="379">
        <f t="shared" si="1"/>
        <v>0</v>
      </c>
      <c r="AQ17" s="379">
        <f t="shared" si="1"/>
        <v>0</v>
      </c>
      <c r="AR17" s="379">
        <f t="shared" si="1"/>
        <v>0</v>
      </c>
      <c r="AS17" s="379">
        <f t="shared" si="1"/>
        <v>0</v>
      </c>
      <c r="AT17" s="379">
        <f t="shared" si="1"/>
        <v>0</v>
      </c>
      <c r="AU17" s="379">
        <f t="shared" si="1"/>
        <v>0</v>
      </c>
      <c r="AV17" s="379">
        <f t="shared" si="1"/>
        <v>0</v>
      </c>
      <c r="AW17" s="379">
        <f t="shared" si="1"/>
        <v>0</v>
      </c>
      <c r="AX17" s="379">
        <f t="shared" si="1"/>
        <v>0</v>
      </c>
      <c r="AY17" s="379">
        <f t="shared" si="1"/>
        <v>0</v>
      </c>
    </row>
    <row r="18" spans="2:51" ht="15">
      <c r="B18" s="667"/>
      <c r="C18" s="668"/>
      <c r="D18" s="668"/>
      <c r="E18" s="360"/>
      <c r="F18" s="361"/>
      <c r="G18" s="362">
        <v>0</v>
      </c>
      <c r="I18" s="439"/>
      <c r="K18" s="441">
        <f t="shared" si="2"/>
        <v>0</v>
      </c>
      <c r="L18" s="441">
        <f t="shared" si="3"/>
        <v>0</v>
      </c>
      <c r="M18" s="441">
        <f t="shared" ref="M18:M23" si="8">IF($M$14=$F18,$G18/$I18,L18)</f>
        <v>0</v>
      </c>
      <c r="N18" s="441">
        <f t="shared" si="4"/>
        <v>0</v>
      </c>
      <c r="O18" s="441">
        <f t="shared" si="5"/>
        <v>0</v>
      </c>
      <c r="P18" s="441">
        <f t="shared" si="6"/>
        <v>0</v>
      </c>
      <c r="R18" s="164"/>
      <c r="S18" s="165"/>
      <c r="T18" s="165"/>
      <c r="U18" s="166"/>
      <c r="V18" s="164"/>
      <c r="W18" s="165"/>
      <c r="X18" s="165"/>
      <c r="Y18" s="167"/>
      <c r="Z18" s="168"/>
      <c r="AA18" s="165"/>
      <c r="AB18" s="165"/>
      <c r="AC18" s="166"/>
      <c r="AD18" s="164"/>
      <c r="AE18" s="165"/>
      <c r="AF18" s="165"/>
      <c r="AG18" s="167"/>
      <c r="AH18" s="128" t="str">
        <f t="shared" si="0"/>
        <v/>
      </c>
      <c r="AJ18" s="379">
        <f t="shared" si="7"/>
        <v>0</v>
      </c>
      <c r="AK18" s="379">
        <f t="shared" si="1"/>
        <v>0</v>
      </c>
      <c r="AL18" s="379">
        <f t="shared" si="1"/>
        <v>0</v>
      </c>
      <c r="AM18" s="379">
        <f t="shared" si="1"/>
        <v>0</v>
      </c>
      <c r="AN18" s="379">
        <f t="shared" si="1"/>
        <v>0</v>
      </c>
      <c r="AO18" s="379">
        <f t="shared" si="1"/>
        <v>0</v>
      </c>
      <c r="AP18" s="379">
        <f t="shared" si="1"/>
        <v>0</v>
      </c>
      <c r="AQ18" s="379">
        <f t="shared" si="1"/>
        <v>0</v>
      </c>
      <c r="AR18" s="379">
        <f t="shared" si="1"/>
        <v>0</v>
      </c>
      <c r="AS18" s="379">
        <f t="shared" si="1"/>
        <v>0</v>
      </c>
      <c r="AT18" s="379">
        <f t="shared" si="1"/>
        <v>0</v>
      </c>
      <c r="AU18" s="379">
        <f t="shared" si="1"/>
        <v>0</v>
      </c>
      <c r="AV18" s="379">
        <f t="shared" si="1"/>
        <v>0</v>
      </c>
      <c r="AW18" s="379">
        <f t="shared" si="1"/>
        <v>0</v>
      </c>
      <c r="AX18" s="379">
        <f t="shared" si="1"/>
        <v>0</v>
      </c>
      <c r="AY18" s="379">
        <f t="shared" si="1"/>
        <v>0</v>
      </c>
    </row>
    <row r="19" spans="2:51" ht="15">
      <c r="B19" s="667"/>
      <c r="C19" s="668"/>
      <c r="D19" s="668"/>
      <c r="E19" s="360"/>
      <c r="F19" s="361"/>
      <c r="G19" s="362">
        <v>0</v>
      </c>
      <c r="I19" s="439"/>
      <c r="K19" s="441">
        <f t="shared" si="2"/>
        <v>0</v>
      </c>
      <c r="L19" s="441">
        <f t="shared" si="3"/>
        <v>0</v>
      </c>
      <c r="M19" s="441">
        <f t="shared" si="8"/>
        <v>0</v>
      </c>
      <c r="N19" s="441">
        <f t="shared" si="4"/>
        <v>0</v>
      </c>
      <c r="O19" s="441">
        <f t="shared" si="5"/>
        <v>0</v>
      </c>
      <c r="P19" s="441">
        <f t="shared" si="6"/>
        <v>0</v>
      </c>
      <c r="R19" s="164"/>
      <c r="S19" s="165"/>
      <c r="T19" s="165"/>
      <c r="U19" s="166"/>
      <c r="V19" s="164"/>
      <c r="W19" s="165"/>
      <c r="X19" s="165"/>
      <c r="Y19" s="167"/>
      <c r="Z19" s="168"/>
      <c r="AA19" s="165"/>
      <c r="AB19" s="165"/>
      <c r="AC19" s="166"/>
      <c r="AD19" s="164"/>
      <c r="AE19" s="165"/>
      <c r="AF19" s="165"/>
      <c r="AG19" s="167"/>
      <c r="AH19" s="128" t="str">
        <f t="shared" si="0"/>
        <v/>
      </c>
      <c r="AJ19" s="379">
        <f t="shared" si="7"/>
        <v>0</v>
      </c>
      <c r="AK19" s="379">
        <f t="shared" si="1"/>
        <v>0</v>
      </c>
      <c r="AL19" s="379">
        <f t="shared" si="1"/>
        <v>0</v>
      </c>
      <c r="AM19" s="379">
        <f t="shared" si="1"/>
        <v>0</v>
      </c>
      <c r="AN19" s="379">
        <f t="shared" si="1"/>
        <v>0</v>
      </c>
      <c r="AO19" s="379">
        <f t="shared" si="1"/>
        <v>0</v>
      </c>
      <c r="AP19" s="379">
        <f t="shared" si="1"/>
        <v>0</v>
      </c>
      <c r="AQ19" s="379">
        <f t="shared" si="1"/>
        <v>0</v>
      </c>
      <c r="AR19" s="379">
        <f t="shared" si="1"/>
        <v>0</v>
      </c>
      <c r="AS19" s="379">
        <f t="shared" si="1"/>
        <v>0</v>
      </c>
      <c r="AT19" s="379">
        <f t="shared" si="1"/>
        <v>0</v>
      </c>
      <c r="AU19" s="379">
        <f t="shared" si="1"/>
        <v>0</v>
      </c>
      <c r="AV19" s="379">
        <f t="shared" si="1"/>
        <v>0</v>
      </c>
      <c r="AW19" s="379">
        <f t="shared" si="1"/>
        <v>0</v>
      </c>
      <c r="AX19" s="379">
        <f t="shared" si="1"/>
        <v>0</v>
      </c>
      <c r="AY19" s="379">
        <f t="shared" si="1"/>
        <v>0</v>
      </c>
    </row>
    <row r="20" spans="2:51" ht="15">
      <c r="B20" s="667"/>
      <c r="C20" s="668"/>
      <c r="D20" s="668"/>
      <c r="E20" s="360"/>
      <c r="F20" s="361"/>
      <c r="G20" s="362">
        <v>0</v>
      </c>
      <c r="I20" s="439"/>
      <c r="K20" s="441">
        <f t="shared" si="2"/>
        <v>0</v>
      </c>
      <c r="L20" s="441">
        <f t="shared" si="3"/>
        <v>0</v>
      </c>
      <c r="M20" s="441">
        <f t="shared" si="8"/>
        <v>0</v>
      </c>
      <c r="N20" s="441">
        <f t="shared" si="4"/>
        <v>0</v>
      </c>
      <c r="O20" s="441">
        <f t="shared" si="5"/>
        <v>0</v>
      </c>
      <c r="P20" s="441">
        <f t="shared" si="6"/>
        <v>0</v>
      </c>
      <c r="R20" s="164"/>
      <c r="S20" s="165"/>
      <c r="T20" s="165"/>
      <c r="U20" s="166"/>
      <c r="V20" s="164"/>
      <c r="W20" s="165"/>
      <c r="X20" s="165"/>
      <c r="Y20" s="167"/>
      <c r="Z20" s="168"/>
      <c r="AA20" s="165"/>
      <c r="AB20" s="165"/>
      <c r="AC20" s="166"/>
      <c r="AD20" s="164"/>
      <c r="AE20" s="165"/>
      <c r="AF20" s="165"/>
      <c r="AG20" s="167"/>
      <c r="AH20" s="128" t="str">
        <f t="shared" si="0"/>
        <v/>
      </c>
      <c r="AJ20" s="379">
        <f t="shared" si="7"/>
        <v>0</v>
      </c>
      <c r="AK20" s="379">
        <f t="shared" si="1"/>
        <v>0</v>
      </c>
      <c r="AL20" s="379">
        <f t="shared" si="1"/>
        <v>0</v>
      </c>
      <c r="AM20" s="379">
        <f t="shared" si="1"/>
        <v>0</v>
      </c>
      <c r="AN20" s="379">
        <f t="shared" si="1"/>
        <v>0</v>
      </c>
      <c r="AO20" s="379">
        <f t="shared" si="1"/>
        <v>0</v>
      </c>
      <c r="AP20" s="379">
        <f t="shared" si="1"/>
        <v>0</v>
      </c>
      <c r="AQ20" s="379">
        <f t="shared" si="1"/>
        <v>0</v>
      </c>
      <c r="AR20" s="379">
        <f t="shared" si="1"/>
        <v>0</v>
      </c>
      <c r="AS20" s="379">
        <f t="shared" si="1"/>
        <v>0</v>
      </c>
      <c r="AT20" s="379">
        <f t="shared" si="1"/>
        <v>0</v>
      </c>
      <c r="AU20" s="379">
        <f t="shared" si="1"/>
        <v>0</v>
      </c>
      <c r="AV20" s="379">
        <f t="shared" si="1"/>
        <v>0</v>
      </c>
      <c r="AW20" s="379">
        <f t="shared" si="1"/>
        <v>0</v>
      </c>
      <c r="AX20" s="379">
        <f t="shared" si="1"/>
        <v>0</v>
      </c>
      <c r="AY20" s="379">
        <f t="shared" si="1"/>
        <v>0</v>
      </c>
    </row>
    <row r="21" spans="2:51" ht="15">
      <c r="B21" s="667"/>
      <c r="C21" s="668"/>
      <c r="D21" s="668"/>
      <c r="E21" s="360"/>
      <c r="F21" s="365"/>
      <c r="G21" s="362">
        <v>0</v>
      </c>
      <c r="I21" s="439"/>
      <c r="K21" s="441">
        <f t="shared" si="2"/>
        <v>0</v>
      </c>
      <c r="L21" s="441">
        <f t="shared" si="3"/>
        <v>0</v>
      </c>
      <c r="M21" s="441">
        <f t="shared" si="8"/>
        <v>0</v>
      </c>
      <c r="N21" s="441">
        <f t="shared" si="4"/>
        <v>0</v>
      </c>
      <c r="O21" s="441">
        <f t="shared" si="5"/>
        <v>0</v>
      </c>
      <c r="P21" s="441">
        <f t="shared" si="6"/>
        <v>0</v>
      </c>
      <c r="R21" s="164"/>
      <c r="S21" s="165"/>
      <c r="T21" s="165"/>
      <c r="U21" s="166"/>
      <c r="V21" s="164"/>
      <c r="W21" s="165"/>
      <c r="X21" s="165"/>
      <c r="Y21" s="167"/>
      <c r="Z21" s="168"/>
      <c r="AA21" s="165"/>
      <c r="AB21" s="165"/>
      <c r="AC21" s="166"/>
      <c r="AD21" s="164"/>
      <c r="AE21" s="165"/>
      <c r="AF21" s="165"/>
      <c r="AG21" s="167"/>
      <c r="AH21" s="128" t="str">
        <f t="shared" si="0"/>
        <v/>
      </c>
      <c r="AJ21" s="379">
        <f t="shared" si="7"/>
        <v>0</v>
      </c>
      <c r="AK21" s="379">
        <f t="shared" si="1"/>
        <v>0</v>
      </c>
      <c r="AL21" s="379">
        <f t="shared" si="1"/>
        <v>0</v>
      </c>
      <c r="AM21" s="379">
        <f t="shared" si="1"/>
        <v>0</v>
      </c>
      <c r="AN21" s="379">
        <f t="shared" si="1"/>
        <v>0</v>
      </c>
      <c r="AO21" s="379">
        <f t="shared" si="1"/>
        <v>0</v>
      </c>
      <c r="AP21" s="379">
        <f t="shared" si="1"/>
        <v>0</v>
      </c>
      <c r="AQ21" s="379">
        <f t="shared" si="1"/>
        <v>0</v>
      </c>
      <c r="AR21" s="379">
        <f t="shared" si="1"/>
        <v>0</v>
      </c>
      <c r="AS21" s="379">
        <f t="shared" si="1"/>
        <v>0</v>
      </c>
      <c r="AT21" s="379">
        <f t="shared" si="1"/>
        <v>0</v>
      </c>
      <c r="AU21" s="379">
        <f t="shared" si="1"/>
        <v>0</v>
      </c>
      <c r="AV21" s="379">
        <f t="shared" si="1"/>
        <v>0</v>
      </c>
      <c r="AW21" s="379">
        <f t="shared" si="1"/>
        <v>0</v>
      </c>
      <c r="AX21" s="379">
        <f t="shared" si="1"/>
        <v>0</v>
      </c>
      <c r="AY21" s="379">
        <f t="shared" si="1"/>
        <v>0</v>
      </c>
    </row>
    <row r="22" spans="2:51" ht="15">
      <c r="B22" s="667"/>
      <c r="C22" s="668"/>
      <c r="D22" s="668"/>
      <c r="E22" s="360"/>
      <c r="F22" s="365"/>
      <c r="G22" s="362">
        <v>0</v>
      </c>
      <c r="I22" s="439"/>
      <c r="K22" s="441">
        <f t="shared" si="2"/>
        <v>0</v>
      </c>
      <c r="L22" s="441">
        <f t="shared" si="3"/>
        <v>0</v>
      </c>
      <c r="M22" s="441">
        <f t="shared" si="8"/>
        <v>0</v>
      </c>
      <c r="N22" s="441">
        <f t="shared" si="4"/>
        <v>0</v>
      </c>
      <c r="O22" s="441">
        <f t="shared" si="5"/>
        <v>0</v>
      </c>
      <c r="P22" s="441">
        <f t="shared" si="6"/>
        <v>0</v>
      </c>
      <c r="R22" s="164"/>
      <c r="S22" s="165"/>
      <c r="T22" s="165"/>
      <c r="U22" s="166"/>
      <c r="V22" s="164"/>
      <c r="W22" s="165"/>
      <c r="X22" s="165"/>
      <c r="Y22" s="167"/>
      <c r="Z22" s="168"/>
      <c r="AA22" s="165"/>
      <c r="AB22" s="165"/>
      <c r="AC22" s="166"/>
      <c r="AD22" s="164"/>
      <c r="AE22" s="165"/>
      <c r="AF22" s="165"/>
      <c r="AG22" s="167"/>
      <c r="AH22" s="128" t="str">
        <f t="shared" si="0"/>
        <v/>
      </c>
      <c r="AJ22" s="379">
        <f t="shared" si="7"/>
        <v>0</v>
      </c>
      <c r="AK22" s="379">
        <f t="shared" si="1"/>
        <v>0</v>
      </c>
      <c r="AL22" s="379">
        <f t="shared" si="1"/>
        <v>0</v>
      </c>
      <c r="AM22" s="379">
        <f t="shared" si="1"/>
        <v>0</v>
      </c>
      <c r="AN22" s="379">
        <f t="shared" si="1"/>
        <v>0</v>
      </c>
      <c r="AO22" s="379">
        <f t="shared" si="1"/>
        <v>0</v>
      </c>
      <c r="AP22" s="379">
        <f t="shared" si="1"/>
        <v>0</v>
      </c>
      <c r="AQ22" s="379">
        <f t="shared" si="1"/>
        <v>0</v>
      </c>
      <c r="AR22" s="379">
        <f t="shared" si="1"/>
        <v>0</v>
      </c>
      <c r="AS22" s="379">
        <f t="shared" si="1"/>
        <v>0</v>
      </c>
      <c r="AT22" s="379">
        <f t="shared" si="1"/>
        <v>0</v>
      </c>
      <c r="AU22" s="379">
        <f t="shared" si="1"/>
        <v>0</v>
      </c>
      <c r="AV22" s="379">
        <f t="shared" si="1"/>
        <v>0</v>
      </c>
      <c r="AW22" s="379">
        <f t="shared" si="1"/>
        <v>0</v>
      </c>
      <c r="AX22" s="379">
        <f t="shared" si="1"/>
        <v>0</v>
      </c>
      <c r="AY22" s="379">
        <f t="shared" si="1"/>
        <v>0</v>
      </c>
    </row>
    <row r="23" spans="2:51" ht="15">
      <c r="B23" s="669"/>
      <c r="C23" s="670"/>
      <c r="D23" s="670"/>
      <c r="E23" s="366"/>
      <c r="F23" s="366"/>
      <c r="G23" s="367">
        <v>0</v>
      </c>
      <c r="I23" s="440"/>
      <c r="K23" s="441">
        <f t="shared" si="2"/>
        <v>0</v>
      </c>
      <c r="L23" s="441">
        <f t="shared" si="3"/>
        <v>0</v>
      </c>
      <c r="M23" s="441">
        <f t="shared" si="8"/>
        <v>0</v>
      </c>
      <c r="N23" s="441">
        <f t="shared" si="4"/>
        <v>0</v>
      </c>
      <c r="O23" s="441">
        <f t="shared" si="5"/>
        <v>0</v>
      </c>
      <c r="P23" s="441">
        <f t="shared" si="6"/>
        <v>0</v>
      </c>
      <c r="R23" s="164"/>
      <c r="S23" s="165"/>
      <c r="T23" s="165"/>
      <c r="U23" s="166"/>
      <c r="V23" s="164"/>
      <c r="W23" s="165"/>
      <c r="X23" s="165"/>
      <c r="Y23" s="167"/>
      <c r="Z23" s="168"/>
      <c r="AA23" s="165"/>
      <c r="AB23" s="165"/>
      <c r="AC23" s="166"/>
      <c r="AD23" s="164"/>
      <c r="AE23" s="165"/>
      <c r="AF23" s="165"/>
      <c r="AG23" s="167"/>
      <c r="AH23" s="128" t="str">
        <f t="shared" si="0"/>
        <v/>
      </c>
      <c r="AJ23" s="379">
        <f t="shared" si="7"/>
        <v>0</v>
      </c>
      <c r="AK23" s="379">
        <f t="shared" si="1"/>
        <v>0</v>
      </c>
      <c r="AL23" s="379">
        <f t="shared" si="1"/>
        <v>0</v>
      </c>
      <c r="AM23" s="379">
        <f t="shared" si="1"/>
        <v>0</v>
      </c>
      <c r="AN23" s="379">
        <f t="shared" si="1"/>
        <v>0</v>
      </c>
      <c r="AO23" s="379">
        <f t="shared" si="1"/>
        <v>0</v>
      </c>
      <c r="AP23" s="379">
        <f t="shared" si="1"/>
        <v>0</v>
      </c>
      <c r="AQ23" s="379">
        <f t="shared" si="1"/>
        <v>0</v>
      </c>
      <c r="AR23" s="379">
        <f t="shared" si="1"/>
        <v>0</v>
      </c>
      <c r="AS23" s="379">
        <f t="shared" si="1"/>
        <v>0</v>
      </c>
      <c r="AT23" s="379">
        <f t="shared" si="1"/>
        <v>0</v>
      </c>
      <c r="AU23" s="379">
        <f t="shared" si="1"/>
        <v>0</v>
      </c>
      <c r="AV23" s="379">
        <f t="shared" si="1"/>
        <v>0</v>
      </c>
      <c r="AW23" s="379">
        <f t="shared" si="1"/>
        <v>0</v>
      </c>
      <c r="AX23" s="379">
        <f t="shared" si="1"/>
        <v>0</v>
      </c>
      <c r="AY23" s="379">
        <f t="shared" si="1"/>
        <v>0</v>
      </c>
    </row>
    <row r="24" spans="2:51">
      <c r="G24" s="262"/>
    </row>
    <row r="25" spans="2:51">
      <c r="F25" s="263" t="s">
        <v>91</v>
      </c>
      <c r="G25" s="264">
        <f>SUM(G16:G23)</f>
        <v>0</v>
      </c>
    </row>
    <row r="26" spans="2:51">
      <c r="G26" s="265"/>
    </row>
    <row r="27" spans="2:51" ht="15" thickBot="1">
      <c r="B27" s="259" t="s">
        <v>92</v>
      </c>
      <c r="C27" s="261"/>
      <c r="D27" s="261"/>
      <c r="E27" s="260"/>
      <c r="F27" s="260"/>
      <c r="G27" s="663"/>
      <c r="H27" s="663"/>
      <c r="I27" s="664"/>
      <c r="J27" s="663"/>
      <c r="K27" s="663"/>
      <c r="L27" s="664"/>
      <c r="M27" s="663"/>
      <c r="N27" s="663"/>
      <c r="O27" s="664"/>
      <c r="P27" s="663"/>
      <c r="Q27" s="663"/>
      <c r="R27" s="664"/>
      <c r="S27" s="663"/>
      <c r="T27" s="663"/>
      <c r="U27" s="664"/>
      <c r="V27" s="663"/>
      <c r="W27" s="663"/>
      <c r="X27" s="664"/>
      <c r="Y27" s="663"/>
      <c r="Z27" s="663"/>
      <c r="AA27" s="664"/>
      <c r="AB27" s="663"/>
      <c r="AC27" s="663"/>
      <c r="AD27" s="664"/>
      <c r="AE27" s="663"/>
      <c r="AF27" s="663"/>
      <c r="AG27" s="664"/>
      <c r="AH27" s="663"/>
      <c r="AI27" s="663"/>
      <c r="AJ27" s="664"/>
      <c r="AK27" s="663"/>
      <c r="AL27" s="663"/>
      <c r="AM27" s="664"/>
      <c r="AN27" s="663"/>
      <c r="AO27" s="663"/>
      <c r="AP27" s="664"/>
      <c r="AQ27" s="663"/>
      <c r="AR27" s="663"/>
      <c r="AS27" s="664"/>
      <c r="AT27" s="663"/>
      <c r="AU27" s="663"/>
      <c r="AV27" s="664"/>
      <c r="AW27" s="663"/>
      <c r="AX27" s="663"/>
      <c r="AY27" s="664"/>
    </row>
    <row r="28" spans="2:51" ht="14.25" customHeight="1" thickBot="1">
      <c r="B28" s="473" t="s">
        <v>88</v>
      </c>
      <c r="C28" s="474"/>
      <c r="D28" s="474"/>
      <c r="E28" s="473"/>
      <c r="F28" s="473" t="s">
        <v>161</v>
      </c>
      <c r="G28" s="475" t="s">
        <v>131</v>
      </c>
      <c r="H28" s="472"/>
      <c r="I28" s="472" t="s">
        <v>160</v>
      </c>
      <c r="K28" s="472" t="s">
        <v>201</v>
      </c>
      <c r="L28" s="472"/>
      <c r="M28" s="472"/>
      <c r="N28" s="472"/>
      <c r="O28" s="472"/>
      <c r="P28" s="472"/>
      <c r="R28" s="671">
        <v>2026</v>
      </c>
      <c r="S28" s="672"/>
      <c r="T28" s="672"/>
      <c r="U28" s="673"/>
      <c r="V28" s="457">
        <v>2027</v>
      </c>
      <c r="W28" s="458"/>
      <c r="X28" s="458"/>
      <c r="Y28" s="459"/>
      <c r="Z28" s="460">
        <v>2028</v>
      </c>
      <c r="AA28" s="458"/>
      <c r="AB28" s="458"/>
      <c r="AC28" s="459"/>
      <c r="AD28" s="461">
        <v>2029</v>
      </c>
      <c r="AE28" s="458"/>
      <c r="AF28" s="458"/>
      <c r="AG28" s="462"/>
      <c r="AH28" s="463" t="s">
        <v>200</v>
      </c>
      <c r="AJ28" s="470">
        <v>2026</v>
      </c>
      <c r="AK28" s="458"/>
      <c r="AL28" s="458"/>
      <c r="AM28" s="458"/>
      <c r="AN28" s="461">
        <v>2027</v>
      </c>
      <c r="AO28" s="458"/>
      <c r="AP28" s="458"/>
      <c r="AQ28" s="462"/>
      <c r="AR28" s="471">
        <v>2028</v>
      </c>
      <c r="AS28" s="458"/>
      <c r="AT28" s="458"/>
      <c r="AU28" s="458"/>
      <c r="AV28" s="461">
        <v>2029</v>
      </c>
      <c r="AW28" s="458"/>
      <c r="AX28" s="458"/>
      <c r="AY28" s="462"/>
    </row>
    <row r="29" spans="2:51" ht="16" thickBot="1">
      <c r="G29" s="265"/>
      <c r="K29" s="293">
        <v>2026</v>
      </c>
      <c r="L29" s="293">
        <v>2027</v>
      </c>
      <c r="M29" s="293">
        <v>2028</v>
      </c>
      <c r="N29" s="293">
        <v>2029</v>
      </c>
      <c r="O29" s="293">
        <v>2030</v>
      </c>
      <c r="P29" s="293">
        <v>2031</v>
      </c>
      <c r="R29" s="464" t="s">
        <v>22</v>
      </c>
      <c r="S29" s="465" t="s">
        <v>23</v>
      </c>
      <c r="T29" s="465" t="s">
        <v>24</v>
      </c>
      <c r="U29" s="466" t="s">
        <v>25</v>
      </c>
      <c r="V29" s="464" t="s">
        <v>22</v>
      </c>
      <c r="W29" s="465" t="s">
        <v>23</v>
      </c>
      <c r="X29" s="465" t="s">
        <v>24</v>
      </c>
      <c r="Y29" s="467" t="s">
        <v>25</v>
      </c>
      <c r="Z29" s="468" t="s">
        <v>22</v>
      </c>
      <c r="AA29" s="465" t="s">
        <v>23</v>
      </c>
      <c r="AB29" s="465" t="s">
        <v>24</v>
      </c>
      <c r="AC29" s="466" t="s">
        <v>25</v>
      </c>
      <c r="AD29" s="464" t="s">
        <v>22</v>
      </c>
      <c r="AE29" s="465" t="s">
        <v>23</v>
      </c>
      <c r="AF29" s="465" t="s">
        <v>24</v>
      </c>
      <c r="AG29" s="467" t="s">
        <v>25</v>
      </c>
      <c r="AH29" s="469"/>
      <c r="AJ29" s="464" t="s">
        <v>22</v>
      </c>
      <c r="AK29" s="465" t="s">
        <v>23</v>
      </c>
      <c r="AL29" s="465" t="s">
        <v>24</v>
      </c>
      <c r="AM29" s="466" t="s">
        <v>25</v>
      </c>
      <c r="AN29" s="464" t="s">
        <v>22</v>
      </c>
      <c r="AO29" s="465" t="s">
        <v>23</v>
      </c>
      <c r="AP29" s="465" t="s">
        <v>24</v>
      </c>
      <c r="AQ29" s="467" t="s">
        <v>25</v>
      </c>
      <c r="AR29" s="468" t="s">
        <v>22</v>
      </c>
      <c r="AS29" s="465" t="s">
        <v>23</v>
      </c>
      <c r="AT29" s="465" t="s">
        <v>24</v>
      </c>
      <c r="AU29" s="466" t="s">
        <v>25</v>
      </c>
      <c r="AV29" s="464" t="s">
        <v>22</v>
      </c>
      <c r="AW29" s="465" t="s">
        <v>23</v>
      </c>
      <c r="AX29" s="465" t="s">
        <v>24</v>
      </c>
      <c r="AY29" s="467" t="s">
        <v>25</v>
      </c>
    </row>
    <row r="30" spans="2:51" ht="15">
      <c r="B30" s="677" t="s">
        <v>163</v>
      </c>
      <c r="C30" s="678"/>
      <c r="D30" s="678"/>
      <c r="E30" s="355"/>
      <c r="F30" s="356"/>
      <c r="G30" s="357">
        <v>0</v>
      </c>
      <c r="I30" s="438"/>
      <c r="K30" s="441">
        <f>IF($K$14=F30,G30/I30,0)</f>
        <v>0</v>
      </c>
      <c r="L30" s="441">
        <f>IF(L$14=F30,$G30/$I30,K30)</f>
        <v>0</v>
      </c>
      <c r="M30" s="441">
        <f t="shared" ref="M30:M44" si="9">IF($M$29=$F30,$G30/$I30,L30)</f>
        <v>0</v>
      </c>
      <c r="N30" s="441">
        <f>IF($N$14=$F30,$G30/$I30,M30)</f>
        <v>0</v>
      </c>
      <c r="O30" s="441">
        <f>IF($O$14=F30,$G30/$I30,N30)</f>
        <v>0</v>
      </c>
      <c r="P30" s="441">
        <f>IF($L$14=F30,$G30/$I30,O30)</f>
        <v>0</v>
      </c>
      <c r="R30" s="159"/>
      <c r="S30" s="160"/>
      <c r="T30" s="160"/>
      <c r="U30" s="161"/>
      <c r="V30" s="159"/>
      <c r="W30" s="160"/>
      <c r="X30" s="160"/>
      <c r="Y30" s="162"/>
      <c r="Z30" s="163"/>
      <c r="AA30" s="160"/>
      <c r="AB30" s="160"/>
      <c r="AC30" s="161"/>
      <c r="AD30" s="159"/>
      <c r="AE30" s="160"/>
      <c r="AF30" s="160"/>
      <c r="AG30" s="162"/>
      <c r="AH30" s="127" t="str">
        <f t="shared" ref="AH30:AH44" si="10">IF(SUM(R30:AG30)=1,"OK",IF(SUM(R30:AG30)=0,"","SUM≠100%"))</f>
        <v/>
      </c>
      <c r="AJ30" s="379">
        <f>R30*$G30</f>
        <v>0</v>
      </c>
      <c r="AK30" s="379">
        <f t="shared" ref="AK30:AY44" si="11">S30*$G30</f>
        <v>0</v>
      </c>
      <c r="AL30" s="379">
        <f t="shared" si="11"/>
        <v>0</v>
      </c>
      <c r="AM30" s="379">
        <f t="shared" si="11"/>
        <v>0</v>
      </c>
      <c r="AN30" s="379">
        <f t="shared" si="11"/>
        <v>0</v>
      </c>
      <c r="AO30" s="379">
        <f t="shared" si="11"/>
        <v>0</v>
      </c>
      <c r="AP30" s="379">
        <f t="shared" si="11"/>
        <v>0</v>
      </c>
      <c r="AQ30" s="379">
        <f t="shared" si="11"/>
        <v>0</v>
      </c>
      <c r="AR30" s="379">
        <f t="shared" si="11"/>
        <v>0</v>
      </c>
      <c r="AS30" s="379">
        <f t="shared" si="11"/>
        <v>0</v>
      </c>
      <c r="AT30" s="379">
        <f t="shared" si="11"/>
        <v>0</v>
      </c>
      <c r="AU30" s="379">
        <f t="shared" si="11"/>
        <v>0</v>
      </c>
      <c r="AV30" s="379">
        <f t="shared" si="11"/>
        <v>0</v>
      </c>
      <c r="AW30" s="379">
        <f t="shared" si="11"/>
        <v>0</v>
      </c>
      <c r="AX30" s="379">
        <f t="shared" si="11"/>
        <v>0</v>
      </c>
      <c r="AY30" s="379">
        <f t="shared" si="11"/>
        <v>0</v>
      </c>
    </row>
    <row r="31" spans="2:51" ht="15">
      <c r="B31" s="679" t="s">
        <v>164</v>
      </c>
      <c r="C31" s="680"/>
      <c r="D31" s="680"/>
      <c r="E31" s="360"/>
      <c r="F31" s="365"/>
      <c r="G31" s="362">
        <v>0</v>
      </c>
      <c r="I31" s="439"/>
      <c r="K31" s="441">
        <f>IF($K$14=F31,G31/I31,0)</f>
        <v>0</v>
      </c>
      <c r="L31" s="441">
        <f>IF(L$14=F31,$G31/$I31,K31)</f>
        <v>0</v>
      </c>
      <c r="M31" s="441">
        <f t="shared" si="9"/>
        <v>0</v>
      </c>
      <c r="N31" s="441">
        <f>IF($N$14=$F31,$G31/$I31,M31)</f>
        <v>0</v>
      </c>
      <c r="O31" s="441">
        <f>IF($O$14=F31,$G31/$I31,N31)</f>
        <v>0</v>
      </c>
      <c r="P31" s="441">
        <f>IF($L$14=F31,$G31/$I31,O31)</f>
        <v>0</v>
      </c>
      <c r="R31" s="164"/>
      <c r="S31" s="165"/>
      <c r="T31" s="165"/>
      <c r="U31" s="166"/>
      <c r="V31" s="164"/>
      <c r="W31" s="165"/>
      <c r="X31" s="165"/>
      <c r="Y31" s="167"/>
      <c r="Z31" s="168"/>
      <c r="AA31" s="165"/>
      <c r="AB31" s="165"/>
      <c r="AC31" s="166"/>
      <c r="AD31" s="164"/>
      <c r="AE31" s="165"/>
      <c r="AF31" s="165"/>
      <c r="AG31" s="167"/>
      <c r="AH31" s="128" t="str">
        <f t="shared" si="10"/>
        <v/>
      </c>
      <c r="AJ31" s="379">
        <f t="shared" ref="AJ31:AJ37" si="12">R31*$G31</f>
        <v>0</v>
      </c>
      <c r="AK31" s="379">
        <f t="shared" si="11"/>
        <v>0</v>
      </c>
      <c r="AL31" s="379">
        <f t="shared" si="11"/>
        <v>0</v>
      </c>
      <c r="AM31" s="379">
        <f t="shared" si="11"/>
        <v>0</v>
      </c>
      <c r="AN31" s="379">
        <f t="shared" si="11"/>
        <v>0</v>
      </c>
      <c r="AO31" s="379">
        <f t="shared" si="11"/>
        <v>0</v>
      </c>
      <c r="AP31" s="379">
        <f t="shared" si="11"/>
        <v>0</v>
      </c>
      <c r="AQ31" s="379">
        <f t="shared" si="11"/>
        <v>0</v>
      </c>
      <c r="AR31" s="379">
        <f t="shared" si="11"/>
        <v>0</v>
      </c>
      <c r="AS31" s="379">
        <f t="shared" si="11"/>
        <v>0</v>
      </c>
      <c r="AT31" s="379">
        <f t="shared" si="11"/>
        <v>0</v>
      </c>
      <c r="AU31" s="379">
        <f t="shared" si="11"/>
        <v>0</v>
      </c>
      <c r="AV31" s="379">
        <f t="shared" si="11"/>
        <v>0</v>
      </c>
      <c r="AW31" s="379">
        <f t="shared" si="11"/>
        <v>0</v>
      </c>
      <c r="AX31" s="379">
        <f t="shared" si="11"/>
        <v>0</v>
      </c>
      <c r="AY31" s="379">
        <f t="shared" si="11"/>
        <v>0</v>
      </c>
    </row>
    <row r="32" spans="2:51" ht="15">
      <c r="B32" s="679"/>
      <c r="C32" s="680"/>
      <c r="D32" s="680"/>
      <c r="E32" s="360"/>
      <c r="F32" s="365"/>
      <c r="G32" s="362">
        <v>0</v>
      </c>
      <c r="I32" s="439"/>
      <c r="K32" s="441">
        <f>IF($K$14=F32,G32/I32,0)</f>
        <v>0</v>
      </c>
      <c r="L32" s="441">
        <f>IF(L$14=F32,$G32/$I32,K32)</f>
        <v>0</v>
      </c>
      <c r="M32" s="441">
        <f t="shared" si="9"/>
        <v>0</v>
      </c>
      <c r="N32" s="441">
        <f>IF($N$14=$F32,$G32/$I32,M32)</f>
        <v>0</v>
      </c>
      <c r="O32" s="441">
        <f>IF($O$14=F32,$G32/$I32,N32)</f>
        <v>0</v>
      </c>
      <c r="P32" s="441">
        <f>IF($L$14=F32,$G32/$I32,O32)</f>
        <v>0</v>
      </c>
      <c r="R32" s="164"/>
      <c r="S32" s="165"/>
      <c r="T32" s="165"/>
      <c r="U32" s="166"/>
      <c r="V32" s="164"/>
      <c r="W32" s="165"/>
      <c r="X32" s="165"/>
      <c r="Y32" s="167"/>
      <c r="Z32" s="168"/>
      <c r="AA32" s="165"/>
      <c r="AB32" s="165"/>
      <c r="AC32" s="166"/>
      <c r="AD32" s="164"/>
      <c r="AE32" s="165"/>
      <c r="AF32" s="165"/>
      <c r="AG32" s="167"/>
      <c r="AH32" s="128" t="str">
        <f t="shared" si="10"/>
        <v/>
      </c>
      <c r="AJ32" s="379">
        <f t="shared" si="12"/>
        <v>0</v>
      </c>
      <c r="AK32" s="379">
        <f t="shared" si="11"/>
        <v>0</v>
      </c>
      <c r="AL32" s="379">
        <f t="shared" si="11"/>
        <v>0</v>
      </c>
      <c r="AM32" s="379">
        <f t="shared" si="11"/>
        <v>0</v>
      </c>
      <c r="AN32" s="379">
        <f t="shared" si="11"/>
        <v>0</v>
      </c>
      <c r="AO32" s="379">
        <f t="shared" si="11"/>
        <v>0</v>
      </c>
      <c r="AP32" s="379">
        <f t="shared" si="11"/>
        <v>0</v>
      </c>
      <c r="AQ32" s="379">
        <f t="shared" si="11"/>
        <v>0</v>
      </c>
      <c r="AR32" s="379">
        <f t="shared" si="11"/>
        <v>0</v>
      </c>
      <c r="AS32" s="379">
        <f t="shared" si="11"/>
        <v>0</v>
      </c>
      <c r="AT32" s="379">
        <f t="shared" si="11"/>
        <v>0</v>
      </c>
      <c r="AU32" s="379">
        <f t="shared" si="11"/>
        <v>0</v>
      </c>
      <c r="AV32" s="379">
        <f t="shared" si="11"/>
        <v>0</v>
      </c>
      <c r="AW32" s="379">
        <f t="shared" si="11"/>
        <v>0</v>
      </c>
      <c r="AX32" s="379">
        <f t="shared" si="11"/>
        <v>0</v>
      </c>
      <c r="AY32" s="379">
        <f t="shared" si="11"/>
        <v>0</v>
      </c>
    </row>
    <row r="33" spans="2:51" ht="15">
      <c r="B33" s="679"/>
      <c r="C33" s="680"/>
      <c r="D33" s="680"/>
      <c r="E33" s="360"/>
      <c r="F33" s="365"/>
      <c r="G33" s="362">
        <v>0</v>
      </c>
      <c r="I33" s="439"/>
      <c r="K33" s="441">
        <f t="shared" ref="K33:K44" si="13">IF($K$14=F33,G33/I33,0)</f>
        <v>0</v>
      </c>
      <c r="L33" s="441">
        <f t="shared" ref="L33:L44" si="14">IF(L$14=F33,$G33/$I33,K33)</f>
        <v>0</v>
      </c>
      <c r="M33" s="441">
        <f t="shared" si="9"/>
        <v>0</v>
      </c>
      <c r="N33" s="441">
        <f t="shared" ref="N33:N44" si="15">IF($N$14=$F33,$G33/$I33,M33)</f>
        <v>0</v>
      </c>
      <c r="O33" s="441">
        <f t="shared" ref="O33:O44" si="16">IF($O$14=F33,$G33/$I33,N33)</f>
        <v>0</v>
      </c>
      <c r="P33" s="441">
        <f t="shared" ref="P33:P44" si="17">IF($L$14=F33,$G33/$I33,O33)</f>
        <v>0</v>
      </c>
      <c r="R33" s="164"/>
      <c r="S33" s="165"/>
      <c r="T33" s="165"/>
      <c r="U33" s="166"/>
      <c r="V33" s="164"/>
      <c r="W33" s="165"/>
      <c r="X33" s="165"/>
      <c r="Y33" s="167"/>
      <c r="Z33" s="168"/>
      <c r="AA33" s="165"/>
      <c r="AB33" s="165"/>
      <c r="AC33" s="166"/>
      <c r="AD33" s="164"/>
      <c r="AE33" s="165"/>
      <c r="AF33" s="165"/>
      <c r="AG33" s="167"/>
      <c r="AH33" s="128" t="str">
        <f t="shared" si="10"/>
        <v/>
      </c>
      <c r="AJ33" s="379">
        <f t="shared" si="12"/>
        <v>0</v>
      </c>
      <c r="AK33" s="379">
        <f t="shared" si="11"/>
        <v>0</v>
      </c>
      <c r="AL33" s="379">
        <f t="shared" si="11"/>
        <v>0</v>
      </c>
      <c r="AM33" s="379">
        <f t="shared" si="11"/>
        <v>0</v>
      </c>
      <c r="AN33" s="379">
        <f t="shared" si="11"/>
        <v>0</v>
      </c>
      <c r="AO33" s="379">
        <f t="shared" si="11"/>
        <v>0</v>
      </c>
      <c r="AP33" s="379">
        <f t="shared" si="11"/>
        <v>0</v>
      </c>
      <c r="AQ33" s="379">
        <f t="shared" si="11"/>
        <v>0</v>
      </c>
      <c r="AR33" s="379">
        <f t="shared" si="11"/>
        <v>0</v>
      </c>
      <c r="AS33" s="379">
        <f t="shared" si="11"/>
        <v>0</v>
      </c>
      <c r="AT33" s="379">
        <f t="shared" si="11"/>
        <v>0</v>
      </c>
      <c r="AU33" s="379">
        <f t="shared" si="11"/>
        <v>0</v>
      </c>
      <c r="AV33" s="379">
        <f t="shared" si="11"/>
        <v>0</v>
      </c>
      <c r="AW33" s="379">
        <f t="shared" si="11"/>
        <v>0</v>
      </c>
      <c r="AX33" s="379">
        <f t="shared" si="11"/>
        <v>0</v>
      </c>
      <c r="AY33" s="379">
        <f t="shared" si="11"/>
        <v>0</v>
      </c>
    </row>
    <row r="34" spans="2:51" ht="15">
      <c r="B34" s="679"/>
      <c r="C34" s="680"/>
      <c r="D34" s="680"/>
      <c r="E34" s="360"/>
      <c r="F34" s="365"/>
      <c r="G34" s="362">
        <v>0</v>
      </c>
      <c r="I34" s="439"/>
      <c r="K34" s="441">
        <f t="shared" si="13"/>
        <v>0</v>
      </c>
      <c r="L34" s="441">
        <f t="shared" si="14"/>
        <v>0</v>
      </c>
      <c r="M34" s="441">
        <f t="shared" si="9"/>
        <v>0</v>
      </c>
      <c r="N34" s="441">
        <f t="shared" si="15"/>
        <v>0</v>
      </c>
      <c r="O34" s="441">
        <f t="shared" si="16"/>
        <v>0</v>
      </c>
      <c r="P34" s="441">
        <f t="shared" si="17"/>
        <v>0</v>
      </c>
      <c r="R34" s="164"/>
      <c r="S34" s="165"/>
      <c r="T34" s="165"/>
      <c r="U34" s="166"/>
      <c r="V34" s="164"/>
      <c r="W34" s="165"/>
      <c r="X34" s="165"/>
      <c r="Y34" s="167"/>
      <c r="Z34" s="168"/>
      <c r="AA34" s="165"/>
      <c r="AB34" s="165"/>
      <c r="AC34" s="166"/>
      <c r="AD34" s="164"/>
      <c r="AE34" s="165"/>
      <c r="AF34" s="165"/>
      <c r="AG34" s="167"/>
      <c r="AH34" s="128" t="str">
        <f t="shared" si="10"/>
        <v/>
      </c>
      <c r="AJ34" s="379">
        <f t="shared" si="12"/>
        <v>0</v>
      </c>
      <c r="AK34" s="379">
        <f t="shared" si="11"/>
        <v>0</v>
      </c>
      <c r="AL34" s="379">
        <f t="shared" si="11"/>
        <v>0</v>
      </c>
      <c r="AM34" s="379">
        <f t="shared" si="11"/>
        <v>0</v>
      </c>
      <c r="AN34" s="379">
        <f t="shared" si="11"/>
        <v>0</v>
      </c>
      <c r="AO34" s="379">
        <f t="shared" si="11"/>
        <v>0</v>
      </c>
      <c r="AP34" s="379">
        <f t="shared" si="11"/>
        <v>0</v>
      </c>
      <c r="AQ34" s="379">
        <f t="shared" si="11"/>
        <v>0</v>
      </c>
      <c r="AR34" s="379">
        <f t="shared" si="11"/>
        <v>0</v>
      </c>
      <c r="AS34" s="379">
        <f t="shared" si="11"/>
        <v>0</v>
      </c>
      <c r="AT34" s="379">
        <f t="shared" si="11"/>
        <v>0</v>
      </c>
      <c r="AU34" s="379">
        <f t="shared" si="11"/>
        <v>0</v>
      </c>
      <c r="AV34" s="379">
        <f t="shared" si="11"/>
        <v>0</v>
      </c>
      <c r="AW34" s="379">
        <f t="shared" si="11"/>
        <v>0</v>
      </c>
      <c r="AX34" s="379">
        <f t="shared" si="11"/>
        <v>0</v>
      </c>
      <c r="AY34" s="379">
        <f t="shared" si="11"/>
        <v>0</v>
      </c>
    </row>
    <row r="35" spans="2:51" ht="15">
      <c r="B35" s="679"/>
      <c r="C35" s="680"/>
      <c r="D35" s="680"/>
      <c r="E35" s="360"/>
      <c r="F35" s="365"/>
      <c r="G35" s="362">
        <v>0</v>
      </c>
      <c r="I35" s="439"/>
      <c r="K35" s="441">
        <f t="shared" si="13"/>
        <v>0</v>
      </c>
      <c r="L35" s="441">
        <f t="shared" si="14"/>
        <v>0</v>
      </c>
      <c r="M35" s="441">
        <f t="shared" si="9"/>
        <v>0</v>
      </c>
      <c r="N35" s="441">
        <f t="shared" si="15"/>
        <v>0</v>
      </c>
      <c r="O35" s="441">
        <f t="shared" si="16"/>
        <v>0</v>
      </c>
      <c r="P35" s="441">
        <f t="shared" si="17"/>
        <v>0</v>
      </c>
      <c r="R35" s="164"/>
      <c r="S35" s="165"/>
      <c r="T35" s="165"/>
      <c r="U35" s="166"/>
      <c r="V35" s="164"/>
      <c r="W35" s="165"/>
      <c r="X35" s="165"/>
      <c r="Y35" s="167"/>
      <c r="Z35" s="168"/>
      <c r="AA35" s="165"/>
      <c r="AB35" s="165"/>
      <c r="AC35" s="166"/>
      <c r="AD35" s="164"/>
      <c r="AE35" s="165"/>
      <c r="AF35" s="165"/>
      <c r="AG35" s="167"/>
      <c r="AH35" s="128" t="str">
        <f t="shared" si="10"/>
        <v/>
      </c>
      <c r="AJ35" s="379">
        <f t="shared" si="12"/>
        <v>0</v>
      </c>
      <c r="AK35" s="379">
        <f t="shared" si="11"/>
        <v>0</v>
      </c>
      <c r="AL35" s="379">
        <f t="shared" si="11"/>
        <v>0</v>
      </c>
      <c r="AM35" s="379">
        <f t="shared" si="11"/>
        <v>0</v>
      </c>
      <c r="AN35" s="379">
        <f t="shared" si="11"/>
        <v>0</v>
      </c>
      <c r="AO35" s="379">
        <f t="shared" si="11"/>
        <v>0</v>
      </c>
      <c r="AP35" s="379">
        <f t="shared" si="11"/>
        <v>0</v>
      </c>
      <c r="AQ35" s="379">
        <f t="shared" si="11"/>
        <v>0</v>
      </c>
      <c r="AR35" s="379">
        <f t="shared" si="11"/>
        <v>0</v>
      </c>
      <c r="AS35" s="379">
        <f t="shared" si="11"/>
        <v>0</v>
      </c>
      <c r="AT35" s="379">
        <f t="shared" si="11"/>
        <v>0</v>
      </c>
      <c r="AU35" s="379">
        <f t="shared" si="11"/>
        <v>0</v>
      </c>
      <c r="AV35" s="379">
        <f t="shared" si="11"/>
        <v>0</v>
      </c>
      <c r="AW35" s="379">
        <f t="shared" si="11"/>
        <v>0</v>
      </c>
      <c r="AX35" s="379">
        <f t="shared" si="11"/>
        <v>0</v>
      </c>
      <c r="AY35" s="379">
        <f t="shared" si="11"/>
        <v>0</v>
      </c>
    </row>
    <row r="36" spans="2:51" ht="15">
      <c r="B36" s="679"/>
      <c r="C36" s="680"/>
      <c r="D36" s="680"/>
      <c r="E36" s="360"/>
      <c r="F36" s="365"/>
      <c r="G36" s="362">
        <v>0</v>
      </c>
      <c r="I36" s="439"/>
      <c r="K36" s="441">
        <f t="shared" si="13"/>
        <v>0</v>
      </c>
      <c r="L36" s="441">
        <f t="shared" si="14"/>
        <v>0</v>
      </c>
      <c r="M36" s="441">
        <f t="shared" si="9"/>
        <v>0</v>
      </c>
      <c r="N36" s="441">
        <f t="shared" si="15"/>
        <v>0</v>
      </c>
      <c r="O36" s="441">
        <f t="shared" si="16"/>
        <v>0</v>
      </c>
      <c r="P36" s="441">
        <f t="shared" si="17"/>
        <v>0</v>
      </c>
      <c r="R36" s="164"/>
      <c r="S36" s="165"/>
      <c r="T36" s="165"/>
      <c r="U36" s="166"/>
      <c r="V36" s="164"/>
      <c r="W36" s="165"/>
      <c r="X36" s="165"/>
      <c r="Y36" s="167"/>
      <c r="Z36" s="168"/>
      <c r="AA36" s="165"/>
      <c r="AB36" s="165"/>
      <c r="AC36" s="166"/>
      <c r="AD36" s="164"/>
      <c r="AE36" s="165"/>
      <c r="AF36" s="165"/>
      <c r="AG36" s="167"/>
      <c r="AH36" s="128" t="str">
        <f t="shared" si="10"/>
        <v/>
      </c>
      <c r="AJ36" s="379">
        <f t="shared" si="12"/>
        <v>0</v>
      </c>
      <c r="AK36" s="379">
        <f t="shared" si="11"/>
        <v>0</v>
      </c>
      <c r="AL36" s="379">
        <f t="shared" si="11"/>
        <v>0</v>
      </c>
      <c r="AM36" s="379">
        <f t="shared" si="11"/>
        <v>0</v>
      </c>
      <c r="AN36" s="379">
        <f t="shared" si="11"/>
        <v>0</v>
      </c>
      <c r="AO36" s="379">
        <f t="shared" si="11"/>
        <v>0</v>
      </c>
      <c r="AP36" s="379">
        <f t="shared" si="11"/>
        <v>0</v>
      </c>
      <c r="AQ36" s="379">
        <f t="shared" si="11"/>
        <v>0</v>
      </c>
      <c r="AR36" s="379">
        <f t="shared" si="11"/>
        <v>0</v>
      </c>
      <c r="AS36" s="379">
        <f t="shared" si="11"/>
        <v>0</v>
      </c>
      <c r="AT36" s="379">
        <f t="shared" si="11"/>
        <v>0</v>
      </c>
      <c r="AU36" s="379">
        <f t="shared" si="11"/>
        <v>0</v>
      </c>
      <c r="AV36" s="379">
        <f t="shared" si="11"/>
        <v>0</v>
      </c>
      <c r="AW36" s="379">
        <f t="shared" si="11"/>
        <v>0</v>
      </c>
      <c r="AX36" s="379">
        <f t="shared" si="11"/>
        <v>0</v>
      </c>
      <c r="AY36" s="379">
        <f t="shared" si="11"/>
        <v>0</v>
      </c>
    </row>
    <row r="37" spans="2:51" ht="15">
      <c r="B37" s="679"/>
      <c r="C37" s="680"/>
      <c r="D37" s="680"/>
      <c r="E37" s="360"/>
      <c r="F37" s="365"/>
      <c r="G37" s="362">
        <v>0</v>
      </c>
      <c r="I37" s="439"/>
      <c r="K37" s="441">
        <f t="shared" si="13"/>
        <v>0</v>
      </c>
      <c r="L37" s="441">
        <f t="shared" si="14"/>
        <v>0</v>
      </c>
      <c r="M37" s="441">
        <f t="shared" si="9"/>
        <v>0</v>
      </c>
      <c r="N37" s="441">
        <f t="shared" si="15"/>
        <v>0</v>
      </c>
      <c r="O37" s="441">
        <f t="shared" si="16"/>
        <v>0</v>
      </c>
      <c r="P37" s="441">
        <f t="shared" si="17"/>
        <v>0</v>
      </c>
      <c r="R37" s="164"/>
      <c r="S37" s="165"/>
      <c r="T37" s="165"/>
      <c r="U37" s="166"/>
      <c r="V37" s="164"/>
      <c r="W37" s="165"/>
      <c r="X37" s="165"/>
      <c r="Y37" s="167"/>
      <c r="Z37" s="168"/>
      <c r="AA37" s="165"/>
      <c r="AB37" s="165"/>
      <c r="AC37" s="166"/>
      <c r="AD37" s="164"/>
      <c r="AE37" s="165"/>
      <c r="AF37" s="165"/>
      <c r="AG37" s="167"/>
      <c r="AH37" s="128" t="str">
        <f t="shared" si="10"/>
        <v/>
      </c>
      <c r="AJ37" s="379">
        <f t="shared" si="12"/>
        <v>0</v>
      </c>
      <c r="AK37" s="379">
        <f t="shared" si="11"/>
        <v>0</v>
      </c>
      <c r="AL37" s="379">
        <f t="shared" si="11"/>
        <v>0</v>
      </c>
      <c r="AM37" s="379">
        <f t="shared" si="11"/>
        <v>0</v>
      </c>
      <c r="AN37" s="379">
        <f t="shared" si="11"/>
        <v>0</v>
      </c>
      <c r="AO37" s="379">
        <f t="shared" si="11"/>
        <v>0</v>
      </c>
      <c r="AP37" s="379">
        <f t="shared" si="11"/>
        <v>0</v>
      </c>
      <c r="AQ37" s="379">
        <f t="shared" si="11"/>
        <v>0</v>
      </c>
      <c r="AR37" s="379">
        <f t="shared" si="11"/>
        <v>0</v>
      </c>
      <c r="AS37" s="379">
        <f t="shared" si="11"/>
        <v>0</v>
      </c>
      <c r="AT37" s="379">
        <f t="shared" si="11"/>
        <v>0</v>
      </c>
      <c r="AU37" s="379">
        <f t="shared" si="11"/>
        <v>0</v>
      </c>
      <c r="AV37" s="379">
        <f t="shared" si="11"/>
        <v>0</v>
      </c>
      <c r="AW37" s="379">
        <f t="shared" si="11"/>
        <v>0</v>
      </c>
      <c r="AX37" s="379">
        <f t="shared" si="11"/>
        <v>0</v>
      </c>
      <c r="AY37" s="379">
        <f t="shared" si="11"/>
        <v>0</v>
      </c>
    </row>
    <row r="38" spans="2:51" ht="15">
      <c r="B38" s="358"/>
      <c r="C38" s="364"/>
      <c r="D38" s="364"/>
      <c r="E38" s="360"/>
      <c r="F38" s="365"/>
      <c r="G38" s="362">
        <v>0</v>
      </c>
      <c r="I38" s="439"/>
      <c r="K38" s="441">
        <f t="shared" si="13"/>
        <v>0</v>
      </c>
      <c r="L38" s="441">
        <f t="shared" si="14"/>
        <v>0</v>
      </c>
      <c r="M38" s="441">
        <f t="shared" si="9"/>
        <v>0</v>
      </c>
      <c r="N38" s="441">
        <f t="shared" si="15"/>
        <v>0</v>
      </c>
      <c r="O38" s="441">
        <f t="shared" si="16"/>
        <v>0</v>
      </c>
      <c r="P38" s="441">
        <f t="shared" si="17"/>
        <v>0</v>
      </c>
      <c r="R38" s="159"/>
      <c r="S38" s="160"/>
      <c r="T38" s="160"/>
      <c r="U38" s="161"/>
      <c r="V38" s="159"/>
      <c r="W38" s="160"/>
      <c r="X38" s="160"/>
      <c r="Y38" s="162"/>
      <c r="Z38" s="163"/>
      <c r="AA38" s="160"/>
      <c r="AB38" s="160"/>
      <c r="AC38" s="161"/>
      <c r="AD38" s="159"/>
      <c r="AE38" s="160"/>
      <c r="AF38" s="160"/>
      <c r="AG38" s="162"/>
      <c r="AH38" s="127" t="str">
        <f t="shared" si="10"/>
        <v/>
      </c>
      <c r="AJ38" s="379">
        <f>R38*$G38</f>
        <v>0</v>
      </c>
      <c r="AK38" s="379">
        <f t="shared" si="11"/>
        <v>0</v>
      </c>
      <c r="AL38" s="379">
        <f t="shared" si="11"/>
        <v>0</v>
      </c>
      <c r="AM38" s="379">
        <f t="shared" si="11"/>
        <v>0</v>
      </c>
      <c r="AN38" s="379">
        <f t="shared" si="11"/>
        <v>0</v>
      </c>
      <c r="AO38" s="379">
        <f t="shared" si="11"/>
        <v>0</v>
      </c>
      <c r="AP38" s="379">
        <f t="shared" si="11"/>
        <v>0</v>
      </c>
      <c r="AQ38" s="379">
        <f t="shared" si="11"/>
        <v>0</v>
      </c>
      <c r="AR38" s="379">
        <f t="shared" si="11"/>
        <v>0</v>
      </c>
      <c r="AS38" s="379">
        <f t="shared" si="11"/>
        <v>0</v>
      </c>
      <c r="AT38" s="379">
        <f t="shared" si="11"/>
        <v>0</v>
      </c>
      <c r="AU38" s="379">
        <f t="shared" si="11"/>
        <v>0</v>
      </c>
      <c r="AV38" s="379">
        <f t="shared" si="11"/>
        <v>0</v>
      </c>
      <c r="AW38" s="379">
        <f t="shared" si="11"/>
        <v>0</v>
      </c>
      <c r="AX38" s="379">
        <f t="shared" si="11"/>
        <v>0</v>
      </c>
      <c r="AY38" s="379">
        <f t="shared" si="11"/>
        <v>0</v>
      </c>
    </row>
    <row r="39" spans="2:51" ht="15">
      <c r="B39" s="358"/>
      <c r="C39" s="364"/>
      <c r="D39" s="364"/>
      <c r="E39" s="360"/>
      <c r="F39" s="365"/>
      <c r="G39" s="362">
        <v>0</v>
      </c>
      <c r="I39" s="439"/>
      <c r="K39" s="441">
        <f t="shared" si="13"/>
        <v>0</v>
      </c>
      <c r="L39" s="441">
        <f t="shared" si="14"/>
        <v>0</v>
      </c>
      <c r="M39" s="441">
        <f t="shared" si="9"/>
        <v>0</v>
      </c>
      <c r="N39" s="441">
        <f t="shared" si="15"/>
        <v>0</v>
      </c>
      <c r="O39" s="441">
        <f t="shared" si="16"/>
        <v>0</v>
      </c>
      <c r="P39" s="441">
        <f t="shared" si="17"/>
        <v>0</v>
      </c>
      <c r="R39" s="164"/>
      <c r="S39" s="165"/>
      <c r="T39" s="165"/>
      <c r="U39" s="166"/>
      <c r="V39" s="164"/>
      <c r="W39" s="165"/>
      <c r="X39" s="165"/>
      <c r="Y39" s="167"/>
      <c r="Z39" s="168"/>
      <c r="AA39" s="165"/>
      <c r="AB39" s="165"/>
      <c r="AC39" s="166"/>
      <c r="AD39" s="164"/>
      <c r="AE39" s="165"/>
      <c r="AF39" s="165"/>
      <c r="AG39" s="167"/>
      <c r="AH39" s="128" t="str">
        <f t="shared" si="10"/>
        <v/>
      </c>
      <c r="AJ39" s="379">
        <f t="shared" ref="AJ39:AJ44" si="18">R39*$G39</f>
        <v>0</v>
      </c>
      <c r="AK39" s="379">
        <f t="shared" si="11"/>
        <v>0</v>
      </c>
      <c r="AL39" s="379">
        <f t="shared" si="11"/>
        <v>0</v>
      </c>
      <c r="AM39" s="379">
        <f t="shared" si="11"/>
        <v>0</v>
      </c>
      <c r="AN39" s="379">
        <f t="shared" si="11"/>
        <v>0</v>
      </c>
      <c r="AO39" s="379">
        <f t="shared" si="11"/>
        <v>0</v>
      </c>
      <c r="AP39" s="379">
        <f t="shared" si="11"/>
        <v>0</v>
      </c>
      <c r="AQ39" s="379">
        <f t="shared" si="11"/>
        <v>0</v>
      </c>
      <c r="AR39" s="379">
        <f t="shared" si="11"/>
        <v>0</v>
      </c>
      <c r="AS39" s="379">
        <f t="shared" si="11"/>
        <v>0</v>
      </c>
      <c r="AT39" s="379">
        <f t="shared" si="11"/>
        <v>0</v>
      </c>
      <c r="AU39" s="379">
        <f t="shared" si="11"/>
        <v>0</v>
      </c>
      <c r="AV39" s="379">
        <f t="shared" si="11"/>
        <v>0</v>
      </c>
      <c r="AW39" s="379">
        <f t="shared" si="11"/>
        <v>0</v>
      </c>
      <c r="AX39" s="379">
        <f t="shared" si="11"/>
        <v>0</v>
      </c>
      <c r="AY39" s="379">
        <f t="shared" si="11"/>
        <v>0</v>
      </c>
    </row>
    <row r="40" spans="2:51" ht="15">
      <c r="B40" s="358"/>
      <c r="C40" s="364"/>
      <c r="D40" s="364"/>
      <c r="E40" s="360"/>
      <c r="F40" s="365"/>
      <c r="G40" s="362">
        <v>0</v>
      </c>
      <c r="I40" s="439"/>
      <c r="K40" s="441">
        <f t="shared" si="13"/>
        <v>0</v>
      </c>
      <c r="L40" s="441">
        <f t="shared" si="14"/>
        <v>0</v>
      </c>
      <c r="M40" s="441">
        <f t="shared" si="9"/>
        <v>0</v>
      </c>
      <c r="N40" s="441">
        <f t="shared" si="15"/>
        <v>0</v>
      </c>
      <c r="O40" s="441">
        <f t="shared" si="16"/>
        <v>0</v>
      </c>
      <c r="P40" s="441">
        <f t="shared" si="17"/>
        <v>0</v>
      </c>
      <c r="R40" s="164"/>
      <c r="S40" s="165"/>
      <c r="T40" s="165"/>
      <c r="U40" s="166"/>
      <c r="V40" s="164"/>
      <c r="W40" s="165"/>
      <c r="X40" s="165"/>
      <c r="Y40" s="167"/>
      <c r="Z40" s="168"/>
      <c r="AA40" s="165"/>
      <c r="AB40" s="165"/>
      <c r="AC40" s="166"/>
      <c r="AD40" s="164"/>
      <c r="AE40" s="165"/>
      <c r="AF40" s="165"/>
      <c r="AG40" s="167"/>
      <c r="AH40" s="128" t="str">
        <f t="shared" si="10"/>
        <v/>
      </c>
      <c r="AJ40" s="379">
        <f t="shared" si="18"/>
        <v>0</v>
      </c>
      <c r="AK40" s="379">
        <f t="shared" si="11"/>
        <v>0</v>
      </c>
      <c r="AL40" s="379">
        <f t="shared" si="11"/>
        <v>0</v>
      </c>
      <c r="AM40" s="379">
        <f t="shared" si="11"/>
        <v>0</v>
      </c>
      <c r="AN40" s="379">
        <f t="shared" si="11"/>
        <v>0</v>
      </c>
      <c r="AO40" s="379">
        <f t="shared" si="11"/>
        <v>0</v>
      </c>
      <c r="AP40" s="379">
        <f t="shared" si="11"/>
        <v>0</v>
      </c>
      <c r="AQ40" s="379">
        <f t="shared" si="11"/>
        <v>0</v>
      </c>
      <c r="AR40" s="379">
        <f t="shared" si="11"/>
        <v>0</v>
      </c>
      <c r="AS40" s="379">
        <f t="shared" si="11"/>
        <v>0</v>
      </c>
      <c r="AT40" s="379">
        <f t="shared" si="11"/>
        <v>0</v>
      </c>
      <c r="AU40" s="379">
        <f t="shared" si="11"/>
        <v>0</v>
      </c>
      <c r="AV40" s="379">
        <f t="shared" si="11"/>
        <v>0</v>
      </c>
      <c r="AW40" s="379">
        <f t="shared" si="11"/>
        <v>0</v>
      </c>
      <c r="AX40" s="379">
        <f t="shared" si="11"/>
        <v>0</v>
      </c>
      <c r="AY40" s="379">
        <f t="shared" si="11"/>
        <v>0</v>
      </c>
    </row>
    <row r="41" spans="2:51" ht="15">
      <c r="B41" s="358"/>
      <c r="C41" s="364"/>
      <c r="D41" s="364"/>
      <c r="E41" s="360"/>
      <c r="F41" s="365"/>
      <c r="G41" s="362">
        <v>0</v>
      </c>
      <c r="I41" s="439"/>
      <c r="K41" s="441">
        <f t="shared" si="13"/>
        <v>0</v>
      </c>
      <c r="L41" s="441">
        <f t="shared" si="14"/>
        <v>0</v>
      </c>
      <c r="M41" s="441">
        <f t="shared" si="9"/>
        <v>0</v>
      </c>
      <c r="N41" s="441">
        <f t="shared" si="15"/>
        <v>0</v>
      </c>
      <c r="O41" s="441">
        <f t="shared" si="16"/>
        <v>0</v>
      </c>
      <c r="P41" s="441">
        <f t="shared" si="17"/>
        <v>0</v>
      </c>
      <c r="R41" s="164"/>
      <c r="S41" s="165"/>
      <c r="T41" s="165"/>
      <c r="U41" s="166"/>
      <c r="V41" s="164"/>
      <c r="W41" s="165"/>
      <c r="X41" s="165"/>
      <c r="Y41" s="167"/>
      <c r="Z41" s="168"/>
      <c r="AA41" s="165"/>
      <c r="AB41" s="165"/>
      <c r="AC41" s="166"/>
      <c r="AD41" s="164"/>
      <c r="AE41" s="165"/>
      <c r="AF41" s="165"/>
      <c r="AG41" s="167"/>
      <c r="AH41" s="128" t="str">
        <f t="shared" si="10"/>
        <v/>
      </c>
      <c r="AJ41" s="379">
        <f t="shared" si="18"/>
        <v>0</v>
      </c>
      <c r="AK41" s="379">
        <f t="shared" si="11"/>
        <v>0</v>
      </c>
      <c r="AL41" s="379">
        <f t="shared" si="11"/>
        <v>0</v>
      </c>
      <c r="AM41" s="379">
        <f t="shared" si="11"/>
        <v>0</v>
      </c>
      <c r="AN41" s="379">
        <f t="shared" si="11"/>
        <v>0</v>
      </c>
      <c r="AO41" s="379">
        <f t="shared" si="11"/>
        <v>0</v>
      </c>
      <c r="AP41" s="379">
        <f t="shared" si="11"/>
        <v>0</v>
      </c>
      <c r="AQ41" s="379">
        <f t="shared" si="11"/>
        <v>0</v>
      </c>
      <c r="AR41" s="379">
        <f t="shared" si="11"/>
        <v>0</v>
      </c>
      <c r="AS41" s="379">
        <f t="shared" si="11"/>
        <v>0</v>
      </c>
      <c r="AT41" s="379">
        <f t="shared" si="11"/>
        <v>0</v>
      </c>
      <c r="AU41" s="379">
        <f t="shared" si="11"/>
        <v>0</v>
      </c>
      <c r="AV41" s="379">
        <f t="shared" si="11"/>
        <v>0</v>
      </c>
      <c r="AW41" s="379">
        <f t="shared" si="11"/>
        <v>0</v>
      </c>
      <c r="AX41" s="379">
        <f t="shared" si="11"/>
        <v>0</v>
      </c>
      <c r="AY41" s="379">
        <f t="shared" si="11"/>
        <v>0</v>
      </c>
    </row>
    <row r="42" spans="2:51" ht="15">
      <c r="B42" s="358"/>
      <c r="C42" s="364"/>
      <c r="D42" s="364"/>
      <c r="E42" s="360"/>
      <c r="F42" s="365"/>
      <c r="G42" s="362">
        <v>0</v>
      </c>
      <c r="I42" s="439"/>
      <c r="K42" s="441">
        <f t="shared" si="13"/>
        <v>0</v>
      </c>
      <c r="L42" s="441">
        <f t="shared" si="14"/>
        <v>0</v>
      </c>
      <c r="M42" s="441">
        <f t="shared" si="9"/>
        <v>0</v>
      </c>
      <c r="N42" s="441">
        <f t="shared" si="15"/>
        <v>0</v>
      </c>
      <c r="O42" s="441">
        <f t="shared" si="16"/>
        <v>0</v>
      </c>
      <c r="P42" s="441">
        <f t="shared" si="17"/>
        <v>0</v>
      </c>
      <c r="R42" s="164"/>
      <c r="S42" s="165"/>
      <c r="T42" s="165"/>
      <c r="U42" s="166"/>
      <c r="V42" s="164"/>
      <c r="W42" s="165"/>
      <c r="X42" s="165"/>
      <c r="Y42" s="167"/>
      <c r="Z42" s="168"/>
      <c r="AA42" s="165"/>
      <c r="AB42" s="165"/>
      <c r="AC42" s="166"/>
      <c r="AD42" s="164"/>
      <c r="AE42" s="165"/>
      <c r="AF42" s="165"/>
      <c r="AG42" s="167"/>
      <c r="AH42" s="128" t="str">
        <f t="shared" si="10"/>
        <v/>
      </c>
      <c r="AJ42" s="379">
        <f t="shared" si="18"/>
        <v>0</v>
      </c>
      <c r="AK42" s="379">
        <f t="shared" si="11"/>
        <v>0</v>
      </c>
      <c r="AL42" s="379">
        <f t="shared" si="11"/>
        <v>0</v>
      </c>
      <c r="AM42" s="379">
        <f t="shared" si="11"/>
        <v>0</v>
      </c>
      <c r="AN42" s="379">
        <f t="shared" si="11"/>
        <v>0</v>
      </c>
      <c r="AO42" s="379">
        <f t="shared" si="11"/>
        <v>0</v>
      </c>
      <c r="AP42" s="379">
        <f t="shared" si="11"/>
        <v>0</v>
      </c>
      <c r="AQ42" s="379">
        <f t="shared" si="11"/>
        <v>0</v>
      </c>
      <c r="AR42" s="379">
        <f t="shared" si="11"/>
        <v>0</v>
      </c>
      <c r="AS42" s="379">
        <f t="shared" si="11"/>
        <v>0</v>
      </c>
      <c r="AT42" s="379">
        <f t="shared" si="11"/>
        <v>0</v>
      </c>
      <c r="AU42" s="379">
        <f t="shared" si="11"/>
        <v>0</v>
      </c>
      <c r="AV42" s="379">
        <f t="shared" si="11"/>
        <v>0</v>
      </c>
      <c r="AW42" s="379">
        <f t="shared" si="11"/>
        <v>0</v>
      </c>
      <c r="AX42" s="379">
        <f t="shared" si="11"/>
        <v>0</v>
      </c>
      <c r="AY42" s="379">
        <f t="shared" si="11"/>
        <v>0</v>
      </c>
    </row>
    <row r="43" spans="2:51" ht="15">
      <c r="B43" s="363"/>
      <c r="C43" s="364"/>
      <c r="D43" s="364"/>
      <c r="E43" s="360"/>
      <c r="F43" s="365"/>
      <c r="G43" s="362">
        <v>0</v>
      </c>
      <c r="I43" s="439"/>
      <c r="K43" s="441">
        <f t="shared" si="13"/>
        <v>0</v>
      </c>
      <c r="L43" s="441">
        <f t="shared" si="14"/>
        <v>0</v>
      </c>
      <c r="M43" s="441">
        <f t="shared" si="9"/>
        <v>0</v>
      </c>
      <c r="N43" s="441">
        <f t="shared" si="15"/>
        <v>0</v>
      </c>
      <c r="O43" s="441">
        <f t="shared" si="16"/>
        <v>0</v>
      </c>
      <c r="P43" s="441">
        <f t="shared" si="17"/>
        <v>0</v>
      </c>
      <c r="R43" s="164"/>
      <c r="S43" s="165"/>
      <c r="T43" s="165"/>
      <c r="U43" s="166"/>
      <c r="V43" s="164"/>
      <c r="W43" s="165"/>
      <c r="X43" s="165"/>
      <c r="Y43" s="167"/>
      <c r="Z43" s="168"/>
      <c r="AA43" s="165"/>
      <c r="AB43" s="165"/>
      <c r="AC43" s="166"/>
      <c r="AD43" s="164"/>
      <c r="AE43" s="165"/>
      <c r="AF43" s="165"/>
      <c r="AG43" s="167"/>
      <c r="AH43" s="128" t="str">
        <f t="shared" si="10"/>
        <v/>
      </c>
      <c r="AJ43" s="379">
        <f t="shared" si="18"/>
        <v>0</v>
      </c>
      <c r="AK43" s="379">
        <f t="shared" si="11"/>
        <v>0</v>
      </c>
      <c r="AL43" s="379">
        <f t="shared" si="11"/>
        <v>0</v>
      </c>
      <c r="AM43" s="379">
        <f t="shared" si="11"/>
        <v>0</v>
      </c>
      <c r="AN43" s="379">
        <f t="shared" si="11"/>
        <v>0</v>
      </c>
      <c r="AO43" s="379">
        <f t="shared" si="11"/>
        <v>0</v>
      </c>
      <c r="AP43" s="379">
        <f t="shared" si="11"/>
        <v>0</v>
      </c>
      <c r="AQ43" s="379">
        <f t="shared" si="11"/>
        <v>0</v>
      </c>
      <c r="AR43" s="379">
        <f t="shared" si="11"/>
        <v>0</v>
      </c>
      <c r="AS43" s="379">
        <f t="shared" si="11"/>
        <v>0</v>
      </c>
      <c r="AT43" s="379">
        <f t="shared" si="11"/>
        <v>0</v>
      </c>
      <c r="AU43" s="379">
        <f t="shared" si="11"/>
        <v>0</v>
      </c>
      <c r="AV43" s="379">
        <f t="shared" si="11"/>
        <v>0</v>
      </c>
      <c r="AW43" s="379">
        <f t="shared" si="11"/>
        <v>0</v>
      </c>
      <c r="AX43" s="379">
        <f t="shared" si="11"/>
        <v>0</v>
      </c>
      <c r="AY43" s="379">
        <f t="shared" si="11"/>
        <v>0</v>
      </c>
    </row>
    <row r="44" spans="2:51" ht="15">
      <c r="B44" s="669"/>
      <c r="C44" s="670"/>
      <c r="D44" s="670"/>
      <c r="E44" s="366"/>
      <c r="F44" s="366"/>
      <c r="G44" s="367">
        <v>0</v>
      </c>
      <c r="I44" s="440"/>
      <c r="K44" s="441">
        <f t="shared" si="13"/>
        <v>0</v>
      </c>
      <c r="L44" s="441">
        <f t="shared" si="14"/>
        <v>0</v>
      </c>
      <c r="M44" s="441">
        <f t="shared" si="9"/>
        <v>0</v>
      </c>
      <c r="N44" s="441">
        <f t="shared" si="15"/>
        <v>0</v>
      </c>
      <c r="O44" s="441">
        <f t="shared" si="16"/>
        <v>0</v>
      </c>
      <c r="P44" s="441">
        <f t="shared" si="17"/>
        <v>0</v>
      </c>
      <c r="R44" s="164"/>
      <c r="S44" s="165"/>
      <c r="T44" s="165"/>
      <c r="U44" s="166"/>
      <c r="V44" s="164"/>
      <c r="W44" s="165"/>
      <c r="X44" s="165"/>
      <c r="Y44" s="167"/>
      <c r="Z44" s="168"/>
      <c r="AA44" s="165"/>
      <c r="AB44" s="165"/>
      <c r="AC44" s="166"/>
      <c r="AD44" s="164"/>
      <c r="AE44" s="165"/>
      <c r="AF44" s="165"/>
      <c r="AG44" s="167"/>
      <c r="AH44" s="128" t="str">
        <f t="shared" si="10"/>
        <v/>
      </c>
      <c r="AJ44" s="379">
        <f t="shared" si="18"/>
        <v>0</v>
      </c>
      <c r="AK44" s="379">
        <f t="shared" si="11"/>
        <v>0</v>
      </c>
      <c r="AL44" s="379">
        <f t="shared" si="11"/>
        <v>0</v>
      </c>
      <c r="AM44" s="379">
        <f t="shared" si="11"/>
        <v>0</v>
      </c>
      <c r="AN44" s="379">
        <f t="shared" si="11"/>
        <v>0</v>
      </c>
      <c r="AO44" s="379">
        <f t="shared" si="11"/>
        <v>0</v>
      </c>
      <c r="AP44" s="379">
        <f t="shared" si="11"/>
        <v>0</v>
      </c>
      <c r="AQ44" s="379">
        <f t="shared" si="11"/>
        <v>0</v>
      </c>
      <c r="AR44" s="379">
        <f t="shared" si="11"/>
        <v>0</v>
      </c>
      <c r="AS44" s="379">
        <f t="shared" si="11"/>
        <v>0</v>
      </c>
      <c r="AT44" s="379">
        <f t="shared" si="11"/>
        <v>0</v>
      </c>
      <c r="AU44" s="379">
        <f t="shared" si="11"/>
        <v>0</v>
      </c>
      <c r="AV44" s="379">
        <f t="shared" si="11"/>
        <v>0</v>
      </c>
      <c r="AW44" s="379">
        <f t="shared" si="11"/>
        <v>0</v>
      </c>
      <c r="AX44" s="379">
        <f t="shared" si="11"/>
        <v>0</v>
      </c>
      <c r="AY44" s="379">
        <f t="shared" si="11"/>
        <v>0</v>
      </c>
    </row>
    <row r="45" spans="2:51">
      <c r="B45" s="266"/>
      <c r="G45" s="265"/>
    </row>
    <row r="46" spans="2:51">
      <c r="F46" s="263" t="s">
        <v>91</v>
      </c>
      <c r="G46" s="264">
        <f>SUM(G30:G44)</f>
        <v>0</v>
      </c>
    </row>
    <row r="47" spans="2:51">
      <c r="F47" s="263"/>
      <c r="G47" s="262"/>
    </row>
    <row r="48" spans="2:51" ht="15" thickBot="1">
      <c r="B48" s="259" t="s">
        <v>93</v>
      </c>
      <c r="C48" s="261"/>
      <c r="D48" s="261"/>
      <c r="E48" s="260"/>
      <c r="F48" s="260"/>
      <c r="G48" s="663"/>
      <c r="H48" s="663"/>
      <c r="I48" s="664"/>
      <c r="J48" s="663"/>
      <c r="K48" s="663"/>
      <c r="L48" s="664"/>
      <c r="M48" s="663"/>
      <c r="N48" s="663"/>
      <c r="O48" s="664"/>
      <c r="P48" s="663"/>
      <c r="Q48" s="663"/>
      <c r="R48" s="664"/>
      <c r="S48" s="663"/>
      <c r="T48" s="663"/>
      <c r="U48" s="664"/>
      <c r="V48" s="663"/>
      <c r="W48" s="663"/>
      <c r="X48" s="664"/>
      <c r="Y48" s="663"/>
      <c r="Z48" s="663"/>
      <c r="AA48" s="664"/>
      <c r="AB48" s="663"/>
      <c r="AC48" s="663"/>
      <c r="AD48" s="664"/>
      <c r="AE48" s="663"/>
      <c r="AF48" s="663"/>
      <c r="AG48" s="664"/>
      <c r="AH48" s="663"/>
      <c r="AI48" s="663"/>
      <c r="AJ48" s="664"/>
      <c r="AK48" s="663"/>
      <c r="AL48" s="663"/>
      <c r="AM48" s="664"/>
      <c r="AN48" s="663"/>
      <c r="AO48" s="663"/>
      <c r="AP48" s="664"/>
      <c r="AQ48" s="663"/>
      <c r="AR48" s="663"/>
      <c r="AS48" s="664"/>
      <c r="AT48" s="663"/>
      <c r="AU48" s="663"/>
      <c r="AV48" s="664"/>
      <c r="AW48" s="663"/>
      <c r="AX48" s="663"/>
      <c r="AY48" s="664"/>
    </row>
    <row r="49" spans="2:51" ht="16" thickBot="1">
      <c r="B49" s="473" t="s">
        <v>88</v>
      </c>
      <c r="C49" s="474"/>
      <c r="D49" s="474"/>
      <c r="E49" s="473"/>
      <c r="F49" s="473" t="s">
        <v>161</v>
      </c>
      <c r="G49" s="475" t="s">
        <v>131</v>
      </c>
      <c r="H49" s="472"/>
      <c r="I49" s="472" t="s">
        <v>160</v>
      </c>
      <c r="K49" s="472" t="s">
        <v>201</v>
      </c>
      <c r="L49" s="472"/>
      <c r="M49" s="472"/>
      <c r="N49" s="472"/>
      <c r="O49" s="472"/>
      <c r="P49" s="472"/>
      <c r="R49" s="671">
        <v>2026</v>
      </c>
      <c r="S49" s="672"/>
      <c r="T49" s="672"/>
      <c r="U49" s="673"/>
      <c r="V49" s="457">
        <v>2027</v>
      </c>
      <c r="W49" s="458"/>
      <c r="X49" s="458"/>
      <c r="Y49" s="459"/>
      <c r="Z49" s="460">
        <v>2028</v>
      </c>
      <c r="AA49" s="458"/>
      <c r="AB49" s="458"/>
      <c r="AC49" s="459"/>
      <c r="AD49" s="461">
        <v>2029</v>
      </c>
      <c r="AE49" s="458"/>
      <c r="AF49" s="458"/>
      <c r="AG49" s="462"/>
      <c r="AH49" s="463" t="s">
        <v>200</v>
      </c>
      <c r="AJ49" s="470">
        <v>2026</v>
      </c>
      <c r="AK49" s="458"/>
      <c r="AL49" s="458"/>
      <c r="AM49" s="458"/>
      <c r="AN49" s="461">
        <v>2027</v>
      </c>
      <c r="AO49" s="458"/>
      <c r="AP49" s="458"/>
      <c r="AQ49" s="462"/>
      <c r="AR49" s="471">
        <v>2028</v>
      </c>
      <c r="AS49" s="458"/>
      <c r="AT49" s="458"/>
      <c r="AU49" s="458"/>
      <c r="AV49" s="461">
        <v>2029</v>
      </c>
      <c r="AW49" s="458"/>
      <c r="AX49" s="458"/>
      <c r="AY49" s="462"/>
    </row>
    <row r="50" spans="2:51" ht="16" thickBot="1">
      <c r="G50" s="265"/>
      <c r="K50" s="293">
        <v>2026</v>
      </c>
      <c r="L50" s="293">
        <v>2027</v>
      </c>
      <c r="M50" s="293">
        <v>2028</v>
      </c>
      <c r="N50" s="293">
        <v>2029</v>
      </c>
      <c r="O50" s="293">
        <v>2030</v>
      </c>
      <c r="P50" s="293">
        <v>2031</v>
      </c>
      <c r="R50" s="464" t="s">
        <v>22</v>
      </c>
      <c r="S50" s="465" t="s">
        <v>23</v>
      </c>
      <c r="T50" s="465" t="s">
        <v>24</v>
      </c>
      <c r="U50" s="466" t="s">
        <v>25</v>
      </c>
      <c r="V50" s="464" t="s">
        <v>22</v>
      </c>
      <c r="W50" s="465" t="s">
        <v>23</v>
      </c>
      <c r="X50" s="465" t="s">
        <v>24</v>
      </c>
      <c r="Y50" s="467" t="s">
        <v>25</v>
      </c>
      <c r="Z50" s="468" t="s">
        <v>22</v>
      </c>
      <c r="AA50" s="465" t="s">
        <v>23</v>
      </c>
      <c r="AB50" s="465" t="s">
        <v>24</v>
      </c>
      <c r="AC50" s="466" t="s">
        <v>25</v>
      </c>
      <c r="AD50" s="464" t="s">
        <v>22</v>
      </c>
      <c r="AE50" s="465" t="s">
        <v>23</v>
      </c>
      <c r="AF50" s="465" t="s">
        <v>24</v>
      </c>
      <c r="AG50" s="467" t="s">
        <v>25</v>
      </c>
      <c r="AH50" s="469"/>
      <c r="AJ50" s="464" t="s">
        <v>22</v>
      </c>
      <c r="AK50" s="465" t="s">
        <v>23</v>
      </c>
      <c r="AL50" s="465" t="s">
        <v>24</v>
      </c>
      <c r="AM50" s="466" t="s">
        <v>25</v>
      </c>
      <c r="AN50" s="464" t="s">
        <v>22</v>
      </c>
      <c r="AO50" s="465" t="s">
        <v>23</v>
      </c>
      <c r="AP50" s="465" t="s">
        <v>24</v>
      </c>
      <c r="AQ50" s="467" t="s">
        <v>25</v>
      </c>
      <c r="AR50" s="468" t="s">
        <v>22</v>
      </c>
      <c r="AS50" s="465" t="s">
        <v>23</v>
      </c>
      <c r="AT50" s="465" t="s">
        <v>24</v>
      </c>
      <c r="AU50" s="466" t="s">
        <v>25</v>
      </c>
      <c r="AV50" s="464" t="s">
        <v>22</v>
      </c>
      <c r="AW50" s="465" t="s">
        <v>23</v>
      </c>
      <c r="AX50" s="465" t="s">
        <v>24</v>
      </c>
      <c r="AY50" s="467" t="s">
        <v>25</v>
      </c>
    </row>
    <row r="51" spans="2:51" ht="15">
      <c r="B51" s="681" t="s">
        <v>165</v>
      </c>
      <c r="C51" s="682"/>
      <c r="D51" s="682"/>
      <c r="E51" s="355"/>
      <c r="F51" s="368"/>
      <c r="G51" s="357">
        <v>0</v>
      </c>
      <c r="I51" s="438"/>
      <c r="K51" s="441">
        <f>IF($K$14=F51,G51/I51,0)</f>
        <v>0</v>
      </c>
      <c r="L51" s="441">
        <f>IF(L$14=F51,$G51/$I51,K51)</f>
        <v>0</v>
      </c>
      <c r="M51" s="441">
        <f>IF($M$14=$F51,$G51/$I51,L51)</f>
        <v>0</v>
      </c>
      <c r="N51" s="441">
        <f>IF($N$14=$F51,$G51/$I51,M51)</f>
        <v>0</v>
      </c>
      <c r="O51" s="441">
        <f>IF($O$14=F51,$G51/$I51,N51)</f>
        <v>0</v>
      </c>
      <c r="P51" s="441">
        <f>IF($L$14=F51,$G51/$I51,O51)</f>
        <v>0</v>
      </c>
      <c r="R51" s="159"/>
      <c r="S51" s="160"/>
      <c r="T51" s="160"/>
      <c r="U51" s="161"/>
      <c r="V51" s="159"/>
      <c r="W51" s="160"/>
      <c r="X51" s="160"/>
      <c r="Y51" s="162"/>
      <c r="Z51" s="163"/>
      <c r="AA51" s="160"/>
      <c r="AB51" s="160"/>
      <c r="AC51" s="161"/>
      <c r="AD51" s="159"/>
      <c r="AE51" s="160"/>
      <c r="AF51" s="160"/>
      <c r="AG51" s="162"/>
      <c r="AH51" s="127" t="str">
        <f t="shared" ref="AH51:AH60" si="19">IF(SUM(R51:AG51)=1,"OK",IF(SUM(R51:AG51)=0,"","SUM≠100%"))</f>
        <v/>
      </c>
      <c r="AJ51" s="379">
        <f>R51*$G51</f>
        <v>0</v>
      </c>
      <c r="AK51" s="379">
        <f t="shared" ref="AK51:AY60" si="20">S51*$G51</f>
        <v>0</v>
      </c>
      <c r="AL51" s="379">
        <f t="shared" si="20"/>
        <v>0</v>
      </c>
      <c r="AM51" s="379">
        <f t="shared" si="20"/>
        <v>0</v>
      </c>
      <c r="AN51" s="379">
        <f t="shared" si="20"/>
        <v>0</v>
      </c>
      <c r="AO51" s="379">
        <f t="shared" si="20"/>
        <v>0</v>
      </c>
      <c r="AP51" s="379">
        <f t="shared" si="20"/>
        <v>0</v>
      </c>
      <c r="AQ51" s="379">
        <f t="shared" si="20"/>
        <v>0</v>
      </c>
      <c r="AR51" s="379">
        <f t="shared" si="20"/>
        <v>0</v>
      </c>
      <c r="AS51" s="379">
        <f t="shared" si="20"/>
        <v>0</v>
      </c>
      <c r="AT51" s="379">
        <f t="shared" si="20"/>
        <v>0</v>
      </c>
      <c r="AU51" s="379">
        <f t="shared" si="20"/>
        <v>0</v>
      </c>
      <c r="AV51" s="379">
        <f t="shared" si="20"/>
        <v>0</v>
      </c>
      <c r="AW51" s="379">
        <f t="shared" si="20"/>
        <v>0</v>
      </c>
      <c r="AX51" s="379">
        <f t="shared" si="20"/>
        <v>0</v>
      </c>
      <c r="AY51" s="379">
        <f t="shared" si="20"/>
        <v>0</v>
      </c>
    </row>
    <row r="52" spans="2:51" ht="15">
      <c r="B52" s="667"/>
      <c r="C52" s="668"/>
      <c r="D52" s="668"/>
      <c r="E52" s="360"/>
      <c r="F52" s="365"/>
      <c r="G52" s="362">
        <v>0</v>
      </c>
      <c r="I52" s="439"/>
      <c r="K52" s="441">
        <f t="shared" ref="K52:K60" si="21">IF($K$14=F52,G52/I52,0)</f>
        <v>0</v>
      </c>
      <c r="L52" s="441">
        <f t="shared" ref="L52:L60" si="22">IF(L$14=F52,$G52/$I52,K52)</f>
        <v>0</v>
      </c>
      <c r="M52" s="441">
        <f t="shared" ref="M52:M60" si="23">IF($M$14=$F52,$G52/$I52,L52)</f>
        <v>0</v>
      </c>
      <c r="N52" s="441">
        <f t="shared" ref="N52:N60" si="24">IF($N$14=$F52,$G52/$I52,M52)</f>
        <v>0</v>
      </c>
      <c r="O52" s="441">
        <f t="shared" ref="O52:O60" si="25">IF($O$14=F52,$G52/$I52,N52)</f>
        <v>0</v>
      </c>
      <c r="P52" s="441">
        <f t="shared" ref="P52:P60" si="26">IF($L$14=F52,$G52/$I52,O52)</f>
        <v>0</v>
      </c>
      <c r="R52" s="164"/>
      <c r="S52" s="165"/>
      <c r="T52" s="165"/>
      <c r="U52" s="166"/>
      <c r="V52" s="164"/>
      <c r="W52" s="165"/>
      <c r="X52" s="165"/>
      <c r="Y52" s="167"/>
      <c r="Z52" s="168"/>
      <c r="AA52" s="165"/>
      <c r="AB52" s="165"/>
      <c r="AC52" s="166"/>
      <c r="AD52" s="164"/>
      <c r="AE52" s="165"/>
      <c r="AF52" s="165"/>
      <c r="AG52" s="167"/>
      <c r="AH52" s="128" t="str">
        <f t="shared" si="19"/>
        <v/>
      </c>
      <c r="AJ52" s="379">
        <f t="shared" ref="AJ52:AJ58" si="27">R52*$G52</f>
        <v>0</v>
      </c>
      <c r="AK52" s="379">
        <f t="shared" si="20"/>
        <v>0</v>
      </c>
      <c r="AL52" s="379">
        <f t="shared" si="20"/>
        <v>0</v>
      </c>
      <c r="AM52" s="379">
        <f t="shared" si="20"/>
        <v>0</v>
      </c>
      <c r="AN52" s="379">
        <f t="shared" si="20"/>
        <v>0</v>
      </c>
      <c r="AO52" s="379">
        <f t="shared" si="20"/>
        <v>0</v>
      </c>
      <c r="AP52" s="379">
        <f t="shared" si="20"/>
        <v>0</v>
      </c>
      <c r="AQ52" s="379">
        <f t="shared" si="20"/>
        <v>0</v>
      </c>
      <c r="AR52" s="379">
        <f t="shared" si="20"/>
        <v>0</v>
      </c>
      <c r="AS52" s="379">
        <f t="shared" si="20"/>
        <v>0</v>
      </c>
      <c r="AT52" s="379">
        <f t="shared" si="20"/>
        <v>0</v>
      </c>
      <c r="AU52" s="379">
        <f t="shared" si="20"/>
        <v>0</v>
      </c>
      <c r="AV52" s="379">
        <f t="shared" si="20"/>
        <v>0</v>
      </c>
      <c r="AW52" s="379">
        <f t="shared" si="20"/>
        <v>0</v>
      </c>
      <c r="AX52" s="379">
        <f t="shared" si="20"/>
        <v>0</v>
      </c>
      <c r="AY52" s="379">
        <f t="shared" si="20"/>
        <v>0</v>
      </c>
    </row>
    <row r="53" spans="2:51" ht="15">
      <c r="B53" s="667"/>
      <c r="C53" s="668"/>
      <c r="D53" s="668"/>
      <c r="E53" s="360"/>
      <c r="F53" s="365"/>
      <c r="G53" s="362">
        <v>0</v>
      </c>
      <c r="I53" s="439"/>
      <c r="K53" s="441">
        <f t="shared" si="21"/>
        <v>0</v>
      </c>
      <c r="L53" s="441">
        <f t="shared" si="22"/>
        <v>0</v>
      </c>
      <c r="M53" s="441">
        <f t="shared" si="23"/>
        <v>0</v>
      </c>
      <c r="N53" s="441">
        <f t="shared" si="24"/>
        <v>0</v>
      </c>
      <c r="O53" s="441">
        <f t="shared" si="25"/>
        <v>0</v>
      </c>
      <c r="P53" s="441">
        <f t="shared" si="26"/>
        <v>0</v>
      </c>
      <c r="R53" s="164"/>
      <c r="S53" s="165"/>
      <c r="T53" s="165"/>
      <c r="U53" s="166"/>
      <c r="V53" s="164"/>
      <c r="W53" s="165"/>
      <c r="X53" s="165"/>
      <c r="Y53" s="167"/>
      <c r="Z53" s="168"/>
      <c r="AA53" s="165"/>
      <c r="AB53" s="165"/>
      <c r="AC53" s="166"/>
      <c r="AD53" s="164"/>
      <c r="AE53" s="165"/>
      <c r="AF53" s="165"/>
      <c r="AG53" s="167"/>
      <c r="AH53" s="128" t="str">
        <f t="shared" si="19"/>
        <v/>
      </c>
      <c r="AJ53" s="379">
        <f t="shared" si="27"/>
        <v>0</v>
      </c>
      <c r="AK53" s="379">
        <f t="shared" si="20"/>
        <v>0</v>
      </c>
      <c r="AL53" s="379">
        <f t="shared" si="20"/>
        <v>0</v>
      </c>
      <c r="AM53" s="379">
        <f t="shared" si="20"/>
        <v>0</v>
      </c>
      <c r="AN53" s="379">
        <f t="shared" si="20"/>
        <v>0</v>
      </c>
      <c r="AO53" s="379">
        <f t="shared" si="20"/>
        <v>0</v>
      </c>
      <c r="AP53" s="379">
        <f t="shared" si="20"/>
        <v>0</v>
      </c>
      <c r="AQ53" s="379">
        <f t="shared" si="20"/>
        <v>0</v>
      </c>
      <c r="AR53" s="379">
        <f t="shared" si="20"/>
        <v>0</v>
      </c>
      <c r="AS53" s="379">
        <f t="shared" si="20"/>
        <v>0</v>
      </c>
      <c r="AT53" s="379">
        <f t="shared" si="20"/>
        <v>0</v>
      </c>
      <c r="AU53" s="379">
        <f t="shared" si="20"/>
        <v>0</v>
      </c>
      <c r="AV53" s="379">
        <f t="shared" si="20"/>
        <v>0</v>
      </c>
      <c r="AW53" s="379">
        <f t="shared" si="20"/>
        <v>0</v>
      </c>
      <c r="AX53" s="379">
        <f t="shared" si="20"/>
        <v>0</v>
      </c>
      <c r="AY53" s="379">
        <f t="shared" si="20"/>
        <v>0</v>
      </c>
    </row>
    <row r="54" spans="2:51" ht="15">
      <c r="B54" s="667"/>
      <c r="C54" s="668"/>
      <c r="D54" s="668"/>
      <c r="E54" s="360"/>
      <c r="F54" s="365"/>
      <c r="G54" s="362">
        <v>0</v>
      </c>
      <c r="I54" s="439"/>
      <c r="K54" s="441">
        <f t="shared" si="21"/>
        <v>0</v>
      </c>
      <c r="L54" s="441">
        <f t="shared" si="22"/>
        <v>0</v>
      </c>
      <c r="M54" s="441">
        <f t="shared" si="23"/>
        <v>0</v>
      </c>
      <c r="N54" s="441">
        <f t="shared" si="24"/>
        <v>0</v>
      </c>
      <c r="O54" s="441">
        <f t="shared" si="25"/>
        <v>0</v>
      </c>
      <c r="P54" s="441">
        <f t="shared" si="26"/>
        <v>0</v>
      </c>
      <c r="R54" s="164"/>
      <c r="S54" s="165"/>
      <c r="T54" s="165"/>
      <c r="U54" s="166"/>
      <c r="V54" s="164"/>
      <c r="W54" s="165"/>
      <c r="X54" s="165"/>
      <c r="Y54" s="167"/>
      <c r="Z54" s="168"/>
      <c r="AA54" s="165"/>
      <c r="AB54" s="165"/>
      <c r="AC54" s="166"/>
      <c r="AD54" s="164"/>
      <c r="AE54" s="165"/>
      <c r="AF54" s="165"/>
      <c r="AG54" s="167"/>
      <c r="AH54" s="128" t="str">
        <f t="shared" si="19"/>
        <v/>
      </c>
      <c r="AJ54" s="379">
        <f t="shared" si="27"/>
        <v>0</v>
      </c>
      <c r="AK54" s="379">
        <f t="shared" si="20"/>
        <v>0</v>
      </c>
      <c r="AL54" s="379">
        <f t="shared" si="20"/>
        <v>0</v>
      </c>
      <c r="AM54" s="379">
        <f t="shared" si="20"/>
        <v>0</v>
      </c>
      <c r="AN54" s="379">
        <f t="shared" si="20"/>
        <v>0</v>
      </c>
      <c r="AO54" s="379">
        <f t="shared" si="20"/>
        <v>0</v>
      </c>
      <c r="AP54" s="379">
        <f t="shared" si="20"/>
        <v>0</v>
      </c>
      <c r="AQ54" s="379">
        <f t="shared" si="20"/>
        <v>0</v>
      </c>
      <c r="AR54" s="379">
        <f t="shared" si="20"/>
        <v>0</v>
      </c>
      <c r="AS54" s="379">
        <f t="shared" si="20"/>
        <v>0</v>
      </c>
      <c r="AT54" s="379">
        <f t="shared" si="20"/>
        <v>0</v>
      </c>
      <c r="AU54" s="379">
        <f t="shared" si="20"/>
        <v>0</v>
      </c>
      <c r="AV54" s="379">
        <f t="shared" si="20"/>
        <v>0</v>
      </c>
      <c r="AW54" s="379">
        <f t="shared" si="20"/>
        <v>0</v>
      </c>
      <c r="AX54" s="379">
        <f t="shared" si="20"/>
        <v>0</v>
      </c>
      <c r="AY54" s="379">
        <f t="shared" si="20"/>
        <v>0</v>
      </c>
    </row>
    <row r="55" spans="2:51" ht="15">
      <c r="B55" s="667"/>
      <c r="C55" s="668"/>
      <c r="D55" s="668"/>
      <c r="E55" s="360"/>
      <c r="F55" s="365"/>
      <c r="G55" s="362">
        <v>0</v>
      </c>
      <c r="I55" s="439"/>
      <c r="K55" s="441">
        <f t="shared" si="21"/>
        <v>0</v>
      </c>
      <c r="L55" s="441">
        <f t="shared" si="22"/>
        <v>0</v>
      </c>
      <c r="M55" s="441">
        <f t="shared" si="23"/>
        <v>0</v>
      </c>
      <c r="N55" s="441">
        <f t="shared" si="24"/>
        <v>0</v>
      </c>
      <c r="O55" s="441">
        <f t="shared" si="25"/>
        <v>0</v>
      </c>
      <c r="P55" s="441">
        <f t="shared" si="26"/>
        <v>0</v>
      </c>
      <c r="R55" s="164"/>
      <c r="S55" s="165"/>
      <c r="T55" s="165"/>
      <c r="U55" s="166"/>
      <c r="V55" s="164"/>
      <c r="W55" s="165"/>
      <c r="X55" s="165"/>
      <c r="Y55" s="167"/>
      <c r="Z55" s="168"/>
      <c r="AA55" s="165"/>
      <c r="AB55" s="165"/>
      <c r="AC55" s="166"/>
      <c r="AD55" s="164"/>
      <c r="AE55" s="165"/>
      <c r="AF55" s="165"/>
      <c r="AG55" s="167"/>
      <c r="AH55" s="128" t="str">
        <f t="shared" si="19"/>
        <v/>
      </c>
      <c r="AJ55" s="379">
        <f t="shared" si="27"/>
        <v>0</v>
      </c>
      <c r="AK55" s="379">
        <f t="shared" si="20"/>
        <v>0</v>
      </c>
      <c r="AL55" s="379">
        <f t="shared" si="20"/>
        <v>0</v>
      </c>
      <c r="AM55" s="379">
        <f t="shared" si="20"/>
        <v>0</v>
      </c>
      <c r="AN55" s="379">
        <f t="shared" si="20"/>
        <v>0</v>
      </c>
      <c r="AO55" s="379">
        <f t="shared" si="20"/>
        <v>0</v>
      </c>
      <c r="AP55" s="379">
        <f t="shared" si="20"/>
        <v>0</v>
      </c>
      <c r="AQ55" s="379">
        <f t="shared" si="20"/>
        <v>0</v>
      </c>
      <c r="AR55" s="379">
        <f t="shared" si="20"/>
        <v>0</v>
      </c>
      <c r="AS55" s="379">
        <f t="shared" si="20"/>
        <v>0</v>
      </c>
      <c r="AT55" s="379">
        <f t="shared" si="20"/>
        <v>0</v>
      </c>
      <c r="AU55" s="379">
        <f t="shared" si="20"/>
        <v>0</v>
      </c>
      <c r="AV55" s="379">
        <f t="shared" si="20"/>
        <v>0</v>
      </c>
      <c r="AW55" s="379">
        <f t="shared" si="20"/>
        <v>0</v>
      </c>
      <c r="AX55" s="379">
        <f t="shared" si="20"/>
        <v>0</v>
      </c>
      <c r="AY55" s="379">
        <f t="shared" si="20"/>
        <v>0</v>
      </c>
    </row>
    <row r="56" spans="2:51" ht="15">
      <c r="B56" s="667"/>
      <c r="C56" s="668"/>
      <c r="D56" s="668"/>
      <c r="E56" s="360"/>
      <c r="F56" s="365"/>
      <c r="G56" s="362">
        <v>0</v>
      </c>
      <c r="I56" s="439"/>
      <c r="K56" s="441">
        <f t="shared" si="21"/>
        <v>0</v>
      </c>
      <c r="L56" s="441">
        <f t="shared" si="22"/>
        <v>0</v>
      </c>
      <c r="M56" s="441">
        <f t="shared" si="23"/>
        <v>0</v>
      </c>
      <c r="N56" s="441">
        <f t="shared" si="24"/>
        <v>0</v>
      </c>
      <c r="O56" s="441">
        <f t="shared" si="25"/>
        <v>0</v>
      </c>
      <c r="P56" s="441">
        <f t="shared" si="26"/>
        <v>0</v>
      </c>
      <c r="R56" s="164"/>
      <c r="S56" s="165"/>
      <c r="T56" s="165"/>
      <c r="U56" s="166"/>
      <c r="V56" s="164"/>
      <c r="W56" s="165"/>
      <c r="X56" s="165"/>
      <c r="Y56" s="167"/>
      <c r="Z56" s="168"/>
      <c r="AA56" s="165"/>
      <c r="AB56" s="165"/>
      <c r="AC56" s="166"/>
      <c r="AD56" s="164"/>
      <c r="AE56" s="165"/>
      <c r="AF56" s="165"/>
      <c r="AG56" s="167"/>
      <c r="AH56" s="128" t="str">
        <f t="shared" si="19"/>
        <v/>
      </c>
      <c r="AJ56" s="379">
        <f t="shared" si="27"/>
        <v>0</v>
      </c>
      <c r="AK56" s="379">
        <f t="shared" si="20"/>
        <v>0</v>
      </c>
      <c r="AL56" s="379">
        <f t="shared" si="20"/>
        <v>0</v>
      </c>
      <c r="AM56" s="379">
        <f t="shared" si="20"/>
        <v>0</v>
      </c>
      <c r="AN56" s="379">
        <f t="shared" si="20"/>
        <v>0</v>
      </c>
      <c r="AO56" s="379">
        <f t="shared" si="20"/>
        <v>0</v>
      </c>
      <c r="AP56" s="379">
        <f t="shared" si="20"/>
        <v>0</v>
      </c>
      <c r="AQ56" s="379">
        <f t="shared" si="20"/>
        <v>0</v>
      </c>
      <c r="AR56" s="379">
        <f t="shared" si="20"/>
        <v>0</v>
      </c>
      <c r="AS56" s="379">
        <f t="shared" si="20"/>
        <v>0</v>
      </c>
      <c r="AT56" s="379">
        <f t="shared" si="20"/>
        <v>0</v>
      </c>
      <c r="AU56" s="379">
        <f t="shared" si="20"/>
        <v>0</v>
      </c>
      <c r="AV56" s="379">
        <f t="shared" si="20"/>
        <v>0</v>
      </c>
      <c r="AW56" s="379">
        <f t="shared" si="20"/>
        <v>0</v>
      </c>
      <c r="AX56" s="379">
        <f t="shared" si="20"/>
        <v>0</v>
      </c>
      <c r="AY56" s="379">
        <f t="shared" si="20"/>
        <v>0</v>
      </c>
    </row>
    <row r="57" spans="2:51" ht="15">
      <c r="B57" s="667"/>
      <c r="C57" s="668"/>
      <c r="D57" s="668"/>
      <c r="E57" s="360"/>
      <c r="F57" s="365"/>
      <c r="G57" s="362">
        <v>0</v>
      </c>
      <c r="I57" s="439"/>
      <c r="K57" s="441">
        <f t="shared" si="21"/>
        <v>0</v>
      </c>
      <c r="L57" s="441">
        <f t="shared" si="22"/>
        <v>0</v>
      </c>
      <c r="M57" s="441">
        <f t="shared" si="23"/>
        <v>0</v>
      </c>
      <c r="N57" s="441">
        <f t="shared" si="24"/>
        <v>0</v>
      </c>
      <c r="O57" s="441">
        <f t="shared" si="25"/>
        <v>0</v>
      </c>
      <c r="P57" s="441">
        <f t="shared" si="26"/>
        <v>0</v>
      </c>
      <c r="R57" s="164"/>
      <c r="S57" s="165"/>
      <c r="T57" s="165"/>
      <c r="U57" s="166"/>
      <c r="V57" s="164"/>
      <c r="W57" s="165"/>
      <c r="X57" s="165"/>
      <c r="Y57" s="167"/>
      <c r="Z57" s="168"/>
      <c r="AA57" s="165"/>
      <c r="AB57" s="165"/>
      <c r="AC57" s="166"/>
      <c r="AD57" s="164"/>
      <c r="AE57" s="165"/>
      <c r="AF57" s="165"/>
      <c r="AG57" s="167"/>
      <c r="AH57" s="128" t="str">
        <f t="shared" si="19"/>
        <v/>
      </c>
      <c r="AJ57" s="379">
        <f t="shared" si="27"/>
        <v>0</v>
      </c>
      <c r="AK57" s="379">
        <f t="shared" si="20"/>
        <v>0</v>
      </c>
      <c r="AL57" s="379">
        <f t="shared" si="20"/>
        <v>0</v>
      </c>
      <c r="AM57" s="379">
        <f t="shared" si="20"/>
        <v>0</v>
      </c>
      <c r="AN57" s="379">
        <f t="shared" si="20"/>
        <v>0</v>
      </c>
      <c r="AO57" s="379">
        <f t="shared" si="20"/>
        <v>0</v>
      </c>
      <c r="AP57" s="379">
        <f t="shared" si="20"/>
        <v>0</v>
      </c>
      <c r="AQ57" s="379">
        <f t="shared" si="20"/>
        <v>0</v>
      </c>
      <c r="AR57" s="379">
        <f t="shared" si="20"/>
        <v>0</v>
      </c>
      <c r="AS57" s="379">
        <f t="shared" si="20"/>
        <v>0</v>
      </c>
      <c r="AT57" s="379">
        <f t="shared" si="20"/>
        <v>0</v>
      </c>
      <c r="AU57" s="379">
        <f t="shared" si="20"/>
        <v>0</v>
      </c>
      <c r="AV57" s="379">
        <f t="shared" si="20"/>
        <v>0</v>
      </c>
      <c r="AW57" s="379">
        <f t="shared" si="20"/>
        <v>0</v>
      </c>
      <c r="AX57" s="379">
        <f t="shared" si="20"/>
        <v>0</v>
      </c>
      <c r="AY57" s="379">
        <f t="shared" si="20"/>
        <v>0</v>
      </c>
    </row>
    <row r="58" spans="2:51" ht="15">
      <c r="B58" s="667"/>
      <c r="C58" s="668"/>
      <c r="D58" s="668"/>
      <c r="E58" s="360"/>
      <c r="F58" s="365"/>
      <c r="G58" s="362">
        <v>0</v>
      </c>
      <c r="I58" s="439"/>
      <c r="K58" s="441">
        <f t="shared" si="21"/>
        <v>0</v>
      </c>
      <c r="L58" s="441">
        <f t="shared" si="22"/>
        <v>0</v>
      </c>
      <c r="M58" s="441">
        <f t="shared" si="23"/>
        <v>0</v>
      </c>
      <c r="N58" s="441">
        <f t="shared" si="24"/>
        <v>0</v>
      </c>
      <c r="O58" s="441">
        <f t="shared" si="25"/>
        <v>0</v>
      </c>
      <c r="P58" s="441">
        <f t="shared" si="26"/>
        <v>0</v>
      </c>
      <c r="R58" s="164"/>
      <c r="S58" s="165"/>
      <c r="T58" s="165"/>
      <c r="U58" s="166"/>
      <c r="V58" s="164"/>
      <c r="W58" s="165"/>
      <c r="X58" s="165"/>
      <c r="Y58" s="167"/>
      <c r="Z58" s="168"/>
      <c r="AA58" s="165"/>
      <c r="AB58" s="165"/>
      <c r="AC58" s="166"/>
      <c r="AD58" s="164"/>
      <c r="AE58" s="165"/>
      <c r="AF58" s="165"/>
      <c r="AG58" s="167"/>
      <c r="AH58" s="128" t="str">
        <f t="shared" si="19"/>
        <v/>
      </c>
      <c r="AJ58" s="379">
        <f t="shared" si="27"/>
        <v>0</v>
      </c>
      <c r="AK58" s="379">
        <f t="shared" si="20"/>
        <v>0</v>
      </c>
      <c r="AL58" s="379">
        <f t="shared" si="20"/>
        <v>0</v>
      </c>
      <c r="AM58" s="379">
        <f t="shared" si="20"/>
        <v>0</v>
      </c>
      <c r="AN58" s="379">
        <f t="shared" si="20"/>
        <v>0</v>
      </c>
      <c r="AO58" s="379">
        <f t="shared" si="20"/>
        <v>0</v>
      </c>
      <c r="AP58" s="379">
        <f t="shared" si="20"/>
        <v>0</v>
      </c>
      <c r="AQ58" s="379">
        <f t="shared" si="20"/>
        <v>0</v>
      </c>
      <c r="AR58" s="379">
        <f t="shared" si="20"/>
        <v>0</v>
      </c>
      <c r="AS58" s="379">
        <f t="shared" si="20"/>
        <v>0</v>
      </c>
      <c r="AT58" s="379">
        <f t="shared" si="20"/>
        <v>0</v>
      </c>
      <c r="AU58" s="379">
        <f t="shared" si="20"/>
        <v>0</v>
      </c>
      <c r="AV58" s="379">
        <f t="shared" si="20"/>
        <v>0</v>
      </c>
      <c r="AW58" s="379">
        <f t="shared" si="20"/>
        <v>0</v>
      </c>
      <c r="AX58" s="379">
        <f t="shared" si="20"/>
        <v>0</v>
      </c>
      <c r="AY58" s="379">
        <f t="shared" si="20"/>
        <v>0</v>
      </c>
    </row>
    <row r="59" spans="2:51" ht="15">
      <c r="B59" s="667"/>
      <c r="C59" s="668"/>
      <c r="D59" s="668"/>
      <c r="E59" s="360"/>
      <c r="F59" s="365"/>
      <c r="G59" s="362">
        <v>0</v>
      </c>
      <c r="I59" s="439"/>
      <c r="K59" s="441">
        <f t="shared" si="21"/>
        <v>0</v>
      </c>
      <c r="L59" s="441">
        <f t="shared" si="22"/>
        <v>0</v>
      </c>
      <c r="M59" s="441">
        <f t="shared" si="23"/>
        <v>0</v>
      </c>
      <c r="N59" s="441">
        <f t="shared" si="24"/>
        <v>0</v>
      </c>
      <c r="O59" s="441">
        <f t="shared" si="25"/>
        <v>0</v>
      </c>
      <c r="P59" s="441">
        <f t="shared" si="26"/>
        <v>0</v>
      </c>
      <c r="R59" s="159"/>
      <c r="S59" s="160"/>
      <c r="T59" s="160"/>
      <c r="U59" s="161"/>
      <c r="V59" s="159"/>
      <c r="W59" s="160"/>
      <c r="X59" s="160"/>
      <c r="Y59" s="162"/>
      <c r="Z59" s="163"/>
      <c r="AA59" s="160"/>
      <c r="AB59" s="160"/>
      <c r="AC59" s="161"/>
      <c r="AD59" s="159"/>
      <c r="AE59" s="160"/>
      <c r="AF59" s="160"/>
      <c r="AG59" s="162"/>
      <c r="AH59" s="127" t="str">
        <f t="shared" si="19"/>
        <v/>
      </c>
      <c r="AJ59" s="379">
        <f>R59*$G59</f>
        <v>0</v>
      </c>
      <c r="AK59" s="379">
        <f t="shared" si="20"/>
        <v>0</v>
      </c>
      <c r="AL59" s="379">
        <f t="shared" si="20"/>
        <v>0</v>
      </c>
      <c r="AM59" s="379">
        <f t="shared" si="20"/>
        <v>0</v>
      </c>
      <c r="AN59" s="379">
        <f t="shared" si="20"/>
        <v>0</v>
      </c>
      <c r="AO59" s="379">
        <f t="shared" si="20"/>
        <v>0</v>
      </c>
      <c r="AP59" s="379">
        <f t="shared" si="20"/>
        <v>0</v>
      </c>
      <c r="AQ59" s="379">
        <f t="shared" si="20"/>
        <v>0</v>
      </c>
      <c r="AR59" s="379">
        <f t="shared" si="20"/>
        <v>0</v>
      </c>
      <c r="AS59" s="379">
        <f t="shared" si="20"/>
        <v>0</v>
      </c>
      <c r="AT59" s="379">
        <f t="shared" si="20"/>
        <v>0</v>
      </c>
      <c r="AU59" s="379">
        <f t="shared" si="20"/>
        <v>0</v>
      </c>
      <c r="AV59" s="379">
        <f t="shared" si="20"/>
        <v>0</v>
      </c>
      <c r="AW59" s="379">
        <f t="shared" si="20"/>
        <v>0</v>
      </c>
      <c r="AX59" s="379">
        <f t="shared" si="20"/>
        <v>0</v>
      </c>
      <c r="AY59" s="379">
        <f t="shared" si="20"/>
        <v>0</v>
      </c>
    </row>
    <row r="60" spans="2:51" ht="15">
      <c r="B60" s="669"/>
      <c r="C60" s="670"/>
      <c r="D60" s="670"/>
      <c r="E60" s="366"/>
      <c r="F60" s="366"/>
      <c r="G60" s="367">
        <v>0</v>
      </c>
      <c r="I60" s="440"/>
      <c r="K60" s="441">
        <f t="shared" si="21"/>
        <v>0</v>
      </c>
      <c r="L60" s="441">
        <f t="shared" si="22"/>
        <v>0</v>
      </c>
      <c r="M60" s="441">
        <f t="shared" si="23"/>
        <v>0</v>
      </c>
      <c r="N60" s="441">
        <f t="shared" si="24"/>
        <v>0</v>
      </c>
      <c r="O60" s="441">
        <f t="shared" si="25"/>
        <v>0</v>
      </c>
      <c r="P60" s="441">
        <f t="shared" si="26"/>
        <v>0</v>
      </c>
      <c r="R60" s="164"/>
      <c r="S60" s="165"/>
      <c r="T60" s="165"/>
      <c r="U60" s="166"/>
      <c r="V60" s="164"/>
      <c r="W60" s="165"/>
      <c r="X60" s="165"/>
      <c r="Y60" s="167"/>
      <c r="Z60" s="168"/>
      <c r="AA60" s="165"/>
      <c r="AB60" s="165"/>
      <c r="AC60" s="166"/>
      <c r="AD60" s="164"/>
      <c r="AE60" s="165"/>
      <c r="AF60" s="165"/>
      <c r="AG60" s="167"/>
      <c r="AH60" s="128" t="str">
        <f t="shared" si="19"/>
        <v/>
      </c>
      <c r="AJ60" s="379">
        <f t="shared" ref="AJ60" si="28">R60*$G60</f>
        <v>0</v>
      </c>
      <c r="AK60" s="379">
        <f t="shared" si="20"/>
        <v>0</v>
      </c>
      <c r="AL60" s="379">
        <f t="shared" si="20"/>
        <v>0</v>
      </c>
      <c r="AM60" s="379">
        <f t="shared" si="20"/>
        <v>0</v>
      </c>
      <c r="AN60" s="379">
        <f t="shared" si="20"/>
        <v>0</v>
      </c>
      <c r="AO60" s="379">
        <f t="shared" si="20"/>
        <v>0</v>
      </c>
      <c r="AP60" s="379">
        <f t="shared" si="20"/>
        <v>0</v>
      </c>
      <c r="AQ60" s="379">
        <f t="shared" si="20"/>
        <v>0</v>
      </c>
      <c r="AR60" s="379">
        <f t="shared" si="20"/>
        <v>0</v>
      </c>
      <c r="AS60" s="379">
        <f t="shared" si="20"/>
        <v>0</v>
      </c>
      <c r="AT60" s="379">
        <f t="shared" si="20"/>
        <v>0</v>
      </c>
      <c r="AU60" s="379">
        <f t="shared" si="20"/>
        <v>0</v>
      </c>
      <c r="AV60" s="379">
        <f t="shared" si="20"/>
        <v>0</v>
      </c>
      <c r="AW60" s="379">
        <f t="shared" si="20"/>
        <v>0</v>
      </c>
      <c r="AX60" s="379">
        <f t="shared" si="20"/>
        <v>0</v>
      </c>
      <c r="AY60" s="379">
        <f t="shared" si="20"/>
        <v>0</v>
      </c>
    </row>
    <row r="61" spans="2:51">
      <c r="B61" s="266"/>
      <c r="G61" s="265"/>
    </row>
    <row r="62" spans="2:51">
      <c r="F62" s="263" t="s">
        <v>91</v>
      </c>
      <c r="G62" s="264">
        <f>SUM(G51:G60)</f>
        <v>0</v>
      </c>
    </row>
    <row r="63" spans="2:51">
      <c r="G63" s="265"/>
    </row>
    <row r="64" spans="2:51" ht="14.25" customHeight="1" thickBot="1">
      <c r="B64" s="259" t="s">
        <v>94</v>
      </c>
      <c r="C64" s="261"/>
      <c r="D64" s="261"/>
      <c r="E64" s="260"/>
      <c r="F64" s="260"/>
      <c r="G64" s="663"/>
      <c r="H64" s="663"/>
      <c r="I64" s="664"/>
      <c r="J64" s="663"/>
      <c r="K64" s="663"/>
      <c r="L64" s="664"/>
      <c r="M64" s="663"/>
      <c r="N64" s="663"/>
      <c r="O64" s="664"/>
      <c r="P64" s="663"/>
      <c r="Q64" s="663"/>
      <c r="R64" s="664"/>
      <c r="S64" s="663"/>
      <c r="T64" s="663"/>
      <c r="U64" s="664"/>
      <c r="V64" s="663"/>
      <c r="W64" s="663"/>
      <c r="X64" s="664"/>
      <c r="Y64" s="663"/>
      <c r="Z64" s="663"/>
      <c r="AA64" s="664"/>
      <c r="AB64" s="663"/>
      <c r="AC64" s="663"/>
      <c r="AD64" s="664"/>
      <c r="AE64" s="663"/>
      <c r="AF64" s="663"/>
      <c r="AG64" s="664"/>
      <c r="AH64" s="663"/>
      <c r="AI64" s="663"/>
      <c r="AJ64" s="664"/>
      <c r="AK64" s="663"/>
      <c r="AL64" s="663"/>
      <c r="AM64" s="664"/>
      <c r="AN64" s="663"/>
      <c r="AO64" s="663"/>
      <c r="AP64" s="664"/>
      <c r="AQ64" s="663"/>
      <c r="AR64" s="663"/>
      <c r="AS64" s="664"/>
      <c r="AT64" s="663"/>
      <c r="AU64" s="663"/>
      <c r="AV64" s="664"/>
      <c r="AW64" s="663"/>
      <c r="AX64" s="663"/>
      <c r="AY64" s="664"/>
    </row>
    <row r="65" spans="2:51" ht="16" thickBot="1">
      <c r="B65" s="473" t="s">
        <v>88</v>
      </c>
      <c r="C65" s="474"/>
      <c r="D65" s="474"/>
      <c r="E65" s="473"/>
      <c r="F65" s="473" t="s">
        <v>161</v>
      </c>
      <c r="G65" s="475" t="s">
        <v>131</v>
      </c>
      <c r="H65" s="472"/>
      <c r="I65" s="472" t="s">
        <v>160</v>
      </c>
      <c r="K65" s="472" t="s">
        <v>201</v>
      </c>
      <c r="L65" s="472"/>
      <c r="M65" s="472"/>
      <c r="N65" s="472"/>
      <c r="O65" s="472"/>
      <c r="P65" s="472"/>
      <c r="R65" s="671">
        <v>2026</v>
      </c>
      <c r="S65" s="672"/>
      <c r="T65" s="672"/>
      <c r="U65" s="673"/>
      <c r="V65" s="457">
        <v>2027</v>
      </c>
      <c r="W65" s="458"/>
      <c r="X65" s="458"/>
      <c r="Y65" s="459"/>
      <c r="Z65" s="460">
        <v>2028</v>
      </c>
      <c r="AA65" s="458"/>
      <c r="AB65" s="458"/>
      <c r="AC65" s="459"/>
      <c r="AD65" s="461">
        <v>2029</v>
      </c>
      <c r="AE65" s="458"/>
      <c r="AF65" s="458"/>
      <c r="AG65" s="462"/>
      <c r="AH65" s="463" t="s">
        <v>200</v>
      </c>
      <c r="AJ65" s="470">
        <v>2026</v>
      </c>
      <c r="AK65" s="458"/>
      <c r="AL65" s="458"/>
      <c r="AM65" s="458"/>
      <c r="AN65" s="461">
        <v>2027</v>
      </c>
      <c r="AO65" s="458"/>
      <c r="AP65" s="458"/>
      <c r="AQ65" s="462"/>
      <c r="AR65" s="471">
        <v>2028</v>
      </c>
      <c r="AS65" s="458"/>
      <c r="AT65" s="458"/>
      <c r="AU65" s="458"/>
      <c r="AV65" s="461">
        <v>2029</v>
      </c>
      <c r="AW65" s="458"/>
      <c r="AX65" s="458"/>
      <c r="AY65" s="462"/>
    </row>
    <row r="66" spans="2:51" ht="16" thickBot="1">
      <c r="G66" s="265"/>
      <c r="K66" s="293">
        <v>2026</v>
      </c>
      <c r="L66" s="293">
        <v>2027</v>
      </c>
      <c r="M66" s="293">
        <v>2028</v>
      </c>
      <c r="N66" s="293">
        <v>2029</v>
      </c>
      <c r="O66" s="293">
        <v>2030</v>
      </c>
      <c r="P66" s="293">
        <v>2031</v>
      </c>
      <c r="R66" s="464" t="s">
        <v>22</v>
      </c>
      <c r="S66" s="465" t="s">
        <v>23</v>
      </c>
      <c r="T66" s="465" t="s">
        <v>24</v>
      </c>
      <c r="U66" s="466" t="s">
        <v>25</v>
      </c>
      <c r="V66" s="464" t="s">
        <v>22</v>
      </c>
      <c r="W66" s="465" t="s">
        <v>23</v>
      </c>
      <c r="X66" s="465" t="s">
        <v>24</v>
      </c>
      <c r="Y66" s="467" t="s">
        <v>25</v>
      </c>
      <c r="Z66" s="468" t="s">
        <v>22</v>
      </c>
      <c r="AA66" s="465" t="s">
        <v>23</v>
      </c>
      <c r="AB66" s="465" t="s">
        <v>24</v>
      </c>
      <c r="AC66" s="466" t="s">
        <v>25</v>
      </c>
      <c r="AD66" s="464" t="s">
        <v>22</v>
      </c>
      <c r="AE66" s="465" t="s">
        <v>23</v>
      </c>
      <c r="AF66" s="465" t="s">
        <v>24</v>
      </c>
      <c r="AG66" s="467" t="s">
        <v>25</v>
      </c>
      <c r="AH66" s="469"/>
      <c r="AJ66" s="464" t="s">
        <v>22</v>
      </c>
      <c r="AK66" s="465" t="s">
        <v>23</v>
      </c>
      <c r="AL66" s="465" t="s">
        <v>24</v>
      </c>
      <c r="AM66" s="466" t="s">
        <v>25</v>
      </c>
      <c r="AN66" s="464" t="s">
        <v>22</v>
      </c>
      <c r="AO66" s="465" t="s">
        <v>23</v>
      </c>
      <c r="AP66" s="465" t="s">
        <v>24</v>
      </c>
      <c r="AQ66" s="467" t="s">
        <v>25</v>
      </c>
      <c r="AR66" s="468" t="s">
        <v>22</v>
      </c>
      <c r="AS66" s="465" t="s">
        <v>23</v>
      </c>
      <c r="AT66" s="465" t="s">
        <v>24</v>
      </c>
      <c r="AU66" s="466" t="s">
        <v>25</v>
      </c>
      <c r="AV66" s="464" t="s">
        <v>22</v>
      </c>
      <c r="AW66" s="465" t="s">
        <v>23</v>
      </c>
      <c r="AX66" s="465" t="s">
        <v>24</v>
      </c>
      <c r="AY66" s="467" t="s">
        <v>25</v>
      </c>
    </row>
    <row r="67" spans="2:51" ht="15">
      <c r="B67" s="677" t="s">
        <v>95</v>
      </c>
      <c r="C67" s="678"/>
      <c r="D67" s="678"/>
      <c r="E67" s="355"/>
      <c r="F67" s="356"/>
      <c r="G67" s="357">
        <v>0</v>
      </c>
      <c r="H67" s="231"/>
      <c r="I67" s="438"/>
      <c r="K67" s="441">
        <f>IF($K$14=F67,G67/I67,0)</f>
        <v>0</v>
      </c>
      <c r="L67" s="441">
        <f>IF(L$14=F67,$G67/$I67,K67)</f>
        <v>0</v>
      </c>
      <c r="M67" s="441">
        <f>IF($M$14=$F67,$G67/$I67,L67)</f>
        <v>0</v>
      </c>
      <c r="N67" s="441">
        <f>IF($N$14=$F67,$G67/$I67,M67)</f>
        <v>0</v>
      </c>
      <c r="O67" s="441">
        <f>IF($O$14=F67,$G67/$I67,N67)</f>
        <v>0</v>
      </c>
      <c r="P67" s="441">
        <f>IF($L$14=F67,$G67/$I67,O67)</f>
        <v>0</v>
      </c>
      <c r="R67" s="159"/>
      <c r="S67" s="160"/>
      <c r="T67" s="160"/>
      <c r="U67" s="161"/>
      <c r="V67" s="159"/>
      <c r="W67" s="160"/>
      <c r="X67" s="160"/>
      <c r="Y67" s="162"/>
      <c r="Z67" s="163"/>
      <c r="AA67" s="160"/>
      <c r="AB67" s="160"/>
      <c r="AC67" s="161"/>
      <c r="AD67" s="159"/>
      <c r="AE67" s="160"/>
      <c r="AF67" s="160"/>
      <c r="AG67" s="162"/>
      <c r="AH67" s="127" t="str">
        <f t="shared" ref="AH67:AH73" si="29">IF(SUM(R67:AG67)=1,"OK",IF(SUM(R67:AG67)=0,"","SUM≠100%"))</f>
        <v/>
      </c>
      <c r="AJ67" s="379">
        <f>R67*$G67</f>
        <v>0</v>
      </c>
      <c r="AK67" s="379">
        <f t="shared" ref="AK67:AY73" si="30">S67*$G67</f>
        <v>0</v>
      </c>
      <c r="AL67" s="379">
        <f t="shared" si="30"/>
        <v>0</v>
      </c>
      <c r="AM67" s="379">
        <f t="shared" si="30"/>
        <v>0</v>
      </c>
      <c r="AN67" s="379">
        <f t="shared" si="30"/>
        <v>0</v>
      </c>
      <c r="AO67" s="379">
        <f t="shared" si="30"/>
        <v>0</v>
      </c>
      <c r="AP67" s="379">
        <f t="shared" si="30"/>
        <v>0</v>
      </c>
      <c r="AQ67" s="379">
        <f t="shared" si="30"/>
        <v>0</v>
      </c>
      <c r="AR67" s="379">
        <f t="shared" si="30"/>
        <v>0</v>
      </c>
      <c r="AS67" s="379">
        <f t="shared" si="30"/>
        <v>0</v>
      </c>
      <c r="AT67" s="379">
        <f t="shared" si="30"/>
        <v>0</v>
      </c>
      <c r="AU67" s="379">
        <f t="shared" si="30"/>
        <v>0</v>
      </c>
      <c r="AV67" s="379">
        <f t="shared" si="30"/>
        <v>0</v>
      </c>
      <c r="AW67" s="379">
        <f t="shared" si="30"/>
        <v>0</v>
      </c>
      <c r="AX67" s="379">
        <f t="shared" si="30"/>
        <v>0</v>
      </c>
      <c r="AY67" s="379">
        <f t="shared" si="30"/>
        <v>0</v>
      </c>
    </row>
    <row r="68" spans="2:51" ht="15">
      <c r="B68" s="679" t="s">
        <v>96</v>
      </c>
      <c r="C68" s="680"/>
      <c r="D68" s="680"/>
      <c r="E68" s="360"/>
      <c r="F68" s="365"/>
      <c r="G68" s="362">
        <v>0</v>
      </c>
      <c r="I68" s="439"/>
      <c r="K68" s="441">
        <f t="shared" ref="K68:K73" si="31">IF($K$14=F68,G68/I68,0)</f>
        <v>0</v>
      </c>
      <c r="L68" s="441">
        <f t="shared" ref="L68:L73" si="32">IF(L$14=F68,$G68/$I68,K68)</f>
        <v>0</v>
      </c>
      <c r="M68" s="441">
        <f t="shared" ref="M68:M73" si="33">IF($M$14=$F68,$G68/$I68,L68)</f>
        <v>0</v>
      </c>
      <c r="N68" s="441">
        <f t="shared" ref="N68:N73" si="34">IF($N$14=$F68,$G68/$I68,M68)</f>
        <v>0</v>
      </c>
      <c r="O68" s="441">
        <f t="shared" ref="O68:O73" si="35">IF($O$14=F68,$G68/$I68,N68)</f>
        <v>0</v>
      </c>
      <c r="P68" s="441">
        <f t="shared" ref="P68:P73" si="36">IF($L$14=F68,$G68/$I68,O68)</f>
        <v>0</v>
      </c>
      <c r="R68" s="164"/>
      <c r="S68" s="165"/>
      <c r="T68" s="165"/>
      <c r="U68" s="166"/>
      <c r="V68" s="164"/>
      <c r="W68" s="165"/>
      <c r="X68" s="165"/>
      <c r="Y68" s="167"/>
      <c r="Z68" s="168"/>
      <c r="AA68" s="165"/>
      <c r="AB68" s="165"/>
      <c r="AC68" s="166"/>
      <c r="AD68" s="164"/>
      <c r="AE68" s="165"/>
      <c r="AF68" s="165"/>
      <c r="AG68" s="167"/>
      <c r="AH68" s="128" t="str">
        <f t="shared" si="29"/>
        <v/>
      </c>
      <c r="AJ68" s="379">
        <f t="shared" ref="AJ68:AJ73" si="37">R68*$G68</f>
        <v>0</v>
      </c>
      <c r="AK68" s="379">
        <f t="shared" si="30"/>
        <v>0</v>
      </c>
      <c r="AL68" s="379">
        <f t="shared" si="30"/>
        <v>0</v>
      </c>
      <c r="AM68" s="379">
        <f t="shared" si="30"/>
        <v>0</v>
      </c>
      <c r="AN68" s="379">
        <f t="shared" si="30"/>
        <v>0</v>
      </c>
      <c r="AO68" s="379">
        <f t="shared" si="30"/>
        <v>0</v>
      </c>
      <c r="AP68" s="379">
        <f t="shared" si="30"/>
        <v>0</v>
      </c>
      <c r="AQ68" s="379">
        <f t="shared" si="30"/>
        <v>0</v>
      </c>
      <c r="AR68" s="379">
        <f t="shared" si="30"/>
        <v>0</v>
      </c>
      <c r="AS68" s="379">
        <f t="shared" si="30"/>
        <v>0</v>
      </c>
      <c r="AT68" s="379">
        <f t="shared" si="30"/>
        <v>0</v>
      </c>
      <c r="AU68" s="379">
        <f t="shared" si="30"/>
        <v>0</v>
      </c>
      <c r="AV68" s="379">
        <f t="shared" si="30"/>
        <v>0</v>
      </c>
      <c r="AW68" s="379">
        <f t="shared" si="30"/>
        <v>0</v>
      </c>
      <c r="AX68" s="379">
        <f t="shared" si="30"/>
        <v>0</v>
      </c>
      <c r="AY68" s="379">
        <f t="shared" si="30"/>
        <v>0</v>
      </c>
    </row>
    <row r="69" spans="2:51" ht="15">
      <c r="B69" s="679" t="s">
        <v>97</v>
      </c>
      <c r="C69" s="680"/>
      <c r="D69" s="680"/>
      <c r="E69" s="360"/>
      <c r="F69" s="365"/>
      <c r="G69" s="362">
        <v>0</v>
      </c>
      <c r="I69" s="439"/>
      <c r="K69" s="441">
        <f t="shared" si="31"/>
        <v>0</v>
      </c>
      <c r="L69" s="441">
        <f t="shared" si="32"/>
        <v>0</v>
      </c>
      <c r="M69" s="441">
        <f t="shared" si="33"/>
        <v>0</v>
      </c>
      <c r="N69" s="441">
        <f t="shared" si="34"/>
        <v>0</v>
      </c>
      <c r="O69" s="441">
        <f t="shared" si="35"/>
        <v>0</v>
      </c>
      <c r="P69" s="441">
        <f t="shared" si="36"/>
        <v>0</v>
      </c>
      <c r="R69" s="164"/>
      <c r="S69" s="165"/>
      <c r="T69" s="165"/>
      <c r="U69" s="166"/>
      <c r="V69" s="164"/>
      <c r="W69" s="165"/>
      <c r="X69" s="165"/>
      <c r="Y69" s="167"/>
      <c r="Z69" s="168"/>
      <c r="AA69" s="165"/>
      <c r="AB69" s="165"/>
      <c r="AC69" s="166"/>
      <c r="AD69" s="164"/>
      <c r="AE69" s="165"/>
      <c r="AF69" s="165"/>
      <c r="AG69" s="167"/>
      <c r="AH69" s="128" t="str">
        <f t="shared" si="29"/>
        <v/>
      </c>
      <c r="AJ69" s="379">
        <f t="shared" si="37"/>
        <v>0</v>
      </c>
      <c r="AK69" s="379">
        <f t="shared" si="30"/>
        <v>0</v>
      </c>
      <c r="AL69" s="379">
        <f t="shared" si="30"/>
        <v>0</v>
      </c>
      <c r="AM69" s="379">
        <f t="shared" si="30"/>
        <v>0</v>
      </c>
      <c r="AN69" s="379">
        <f t="shared" si="30"/>
        <v>0</v>
      </c>
      <c r="AO69" s="379">
        <f t="shared" si="30"/>
        <v>0</v>
      </c>
      <c r="AP69" s="379">
        <f t="shared" si="30"/>
        <v>0</v>
      </c>
      <c r="AQ69" s="379">
        <f t="shared" si="30"/>
        <v>0</v>
      </c>
      <c r="AR69" s="379">
        <f t="shared" si="30"/>
        <v>0</v>
      </c>
      <c r="AS69" s="379">
        <f t="shared" si="30"/>
        <v>0</v>
      </c>
      <c r="AT69" s="379">
        <f t="shared" si="30"/>
        <v>0</v>
      </c>
      <c r="AU69" s="379">
        <f t="shared" si="30"/>
        <v>0</v>
      </c>
      <c r="AV69" s="379">
        <f t="shared" si="30"/>
        <v>0</v>
      </c>
      <c r="AW69" s="379">
        <f t="shared" si="30"/>
        <v>0</v>
      </c>
      <c r="AX69" s="379">
        <f t="shared" si="30"/>
        <v>0</v>
      </c>
      <c r="AY69" s="379">
        <f t="shared" si="30"/>
        <v>0</v>
      </c>
    </row>
    <row r="70" spans="2:51" ht="15">
      <c r="B70" s="358"/>
      <c r="C70" s="359"/>
      <c r="D70" s="359"/>
      <c r="E70" s="360"/>
      <c r="F70" s="365"/>
      <c r="G70" s="362">
        <v>0</v>
      </c>
      <c r="I70" s="439"/>
      <c r="K70" s="441">
        <f t="shared" si="31"/>
        <v>0</v>
      </c>
      <c r="L70" s="441">
        <f t="shared" si="32"/>
        <v>0</v>
      </c>
      <c r="M70" s="441">
        <f t="shared" si="33"/>
        <v>0</v>
      </c>
      <c r="N70" s="441">
        <f t="shared" si="34"/>
        <v>0</v>
      </c>
      <c r="O70" s="441">
        <f t="shared" si="35"/>
        <v>0</v>
      </c>
      <c r="P70" s="441">
        <f t="shared" si="36"/>
        <v>0</v>
      </c>
      <c r="R70" s="164"/>
      <c r="S70" s="165"/>
      <c r="T70" s="165"/>
      <c r="U70" s="166"/>
      <c r="V70" s="164"/>
      <c r="W70" s="165"/>
      <c r="X70" s="165"/>
      <c r="Y70" s="167"/>
      <c r="Z70" s="168"/>
      <c r="AA70" s="165"/>
      <c r="AB70" s="165"/>
      <c r="AC70" s="166"/>
      <c r="AD70" s="164"/>
      <c r="AE70" s="165"/>
      <c r="AF70" s="165"/>
      <c r="AG70" s="167"/>
      <c r="AH70" s="128" t="str">
        <f t="shared" si="29"/>
        <v/>
      </c>
      <c r="AJ70" s="379">
        <f t="shared" si="37"/>
        <v>0</v>
      </c>
      <c r="AK70" s="379">
        <f t="shared" si="30"/>
        <v>0</v>
      </c>
      <c r="AL70" s="379">
        <f t="shared" si="30"/>
        <v>0</v>
      </c>
      <c r="AM70" s="379">
        <f t="shared" si="30"/>
        <v>0</v>
      </c>
      <c r="AN70" s="379">
        <f t="shared" si="30"/>
        <v>0</v>
      </c>
      <c r="AO70" s="379">
        <f t="shared" si="30"/>
        <v>0</v>
      </c>
      <c r="AP70" s="379">
        <f t="shared" si="30"/>
        <v>0</v>
      </c>
      <c r="AQ70" s="379">
        <f t="shared" si="30"/>
        <v>0</v>
      </c>
      <c r="AR70" s="379">
        <f t="shared" si="30"/>
        <v>0</v>
      </c>
      <c r="AS70" s="379">
        <f t="shared" si="30"/>
        <v>0</v>
      </c>
      <c r="AT70" s="379">
        <f t="shared" si="30"/>
        <v>0</v>
      </c>
      <c r="AU70" s="379">
        <f t="shared" si="30"/>
        <v>0</v>
      </c>
      <c r="AV70" s="379">
        <f t="shared" si="30"/>
        <v>0</v>
      </c>
      <c r="AW70" s="379">
        <f t="shared" si="30"/>
        <v>0</v>
      </c>
      <c r="AX70" s="379">
        <f t="shared" si="30"/>
        <v>0</v>
      </c>
      <c r="AY70" s="379">
        <f t="shared" si="30"/>
        <v>0</v>
      </c>
    </row>
    <row r="71" spans="2:51" ht="15">
      <c r="B71" s="358"/>
      <c r="C71" s="359"/>
      <c r="D71" s="359"/>
      <c r="E71" s="360"/>
      <c r="F71" s="365"/>
      <c r="G71" s="362">
        <v>0</v>
      </c>
      <c r="I71" s="439"/>
      <c r="K71" s="441">
        <f t="shared" si="31"/>
        <v>0</v>
      </c>
      <c r="L71" s="441">
        <f t="shared" si="32"/>
        <v>0</v>
      </c>
      <c r="M71" s="441">
        <f t="shared" si="33"/>
        <v>0</v>
      </c>
      <c r="N71" s="441">
        <f t="shared" si="34"/>
        <v>0</v>
      </c>
      <c r="O71" s="441">
        <f t="shared" si="35"/>
        <v>0</v>
      </c>
      <c r="P71" s="441">
        <f t="shared" si="36"/>
        <v>0</v>
      </c>
      <c r="R71" s="164"/>
      <c r="S71" s="165"/>
      <c r="T71" s="165"/>
      <c r="U71" s="166"/>
      <c r="V71" s="164"/>
      <c r="W71" s="165"/>
      <c r="X71" s="165"/>
      <c r="Y71" s="167"/>
      <c r="Z71" s="168"/>
      <c r="AA71" s="165"/>
      <c r="AB71" s="165"/>
      <c r="AC71" s="166"/>
      <c r="AD71" s="164"/>
      <c r="AE71" s="165"/>
      <c r="AF71" s="165"/>
      <c r="AG71" s="167"/>
      <c r="AH71" s="128" t="str">
        <f t="shared" si="29"/>
        <v/>
      </c>
      <c r="AJ71" s="379">
        <f t="shared" si="37"/>
        <v>0</v>
      </c>
      <c r="AK71" s="379">
        <f t="shared" si="30"/>
        <v>0</v>
      </c>
      <c r="AL71" s="379">
        <f t="shared" si="30"/>
        <v>0</v>
      </c>
      <c r="AM71" s="379">
        <f t="shared" si="30"/>
        <v>0</v>
      </c>
      <c r="AN71" s="379">
        <f t="shared" si="30"/>
        <v>0</v>
      </c>
      <c r="AO71" s="379">
        <f t="shared" si="30"/>
        <v>0</v>
      </c>
      <c r="AP71" s="379">
        <f t="shared" si="30"/>
        <v>0</v>
      </c>
      <c r="AQ71" s="379">
        <f t="shared" si="30"/>
        <v>0</v>
      </c>
      <c r="AR71" s="379">
        <f t="shared" si="30"/>
        <v>0</v>
      </c>
      <c r="AS71" s="379">
        <f t="shared" si="30"/>
        <v>0</v>
      </c>
      <c r="AT71" s="379">
        <f t="shared" si="30"/>
        <v>0</v>
      </c>
      <c r="AU71" s="379">
        <f t="shared" si="30"/>
        <v>0</v>
      </c>
      <c r="AV71" s="379">
        <f t="shared" si="30"/>
        <v>0</v>
      </c>
      <c r="AW71" s="379">
        <f t="shared" si="30"/>
        <v>0</v>
      </c>
      <c r="AX71" s="379">
        <f t="shared" si="30"/>
        <v>0</v>
      </c>
      <c r="AY71" s="379">
        <f t="shared" si="30"/>
        <v>0</v>
      </c>
    </row>
    <row r="72" spans="2:51" ht="15">
      <c r="B72" s="358"/>
      <c r="C72" s="359"/>
      <c r="D72" s="359"/>
      <c r="E72" s="360"/>
      <c r="F72" s="365"/>
      <c r="G72" s="362">
        <v>0</v>
      </c>
      <c r="I72" s="439"/>
      <c r="K72" s="441">
        <f t="shared" si="31"/>
        <v>0</v>
      </c>
      <c r="L72" s="441">
        <f t="shared" si="32"/>
        <v>0</v>
      </c>
      <c r="M72" s="441">
        <f t="shared" si="33"/>
        <v>0</v>
      </c>
      <c r="N72" s="441">
        <f t="shared" si="34"/>
        <v>0</v>
      </c>
      <c r="O72" s="441">
        <f t="shared" si="35"/>
        <v>0</v>
      </c>
      <c r="P72" s="441">
        <f t="shared" si="36"/>
        <v>0</v>
      </c>
      <c r="R72" s="164"/>
      <c r="S72" s="165"/>
      <c r="T72" s="165"/>
      <c r="U72" s="166"/>
      <c r="V72" s="164"/>
      <c r="W72" s="165"/>
      <c r="X72" s="165"/>
      <c r="Y72" s="167"/>
      <c r="Z72" s="168"/>
      <c r="AA72" s="165"/>
      <c r="AB72" s="165"/>
      <c r="AC72" s="166"/>
      <c r="AD72" s="164"/>
      <c r="AE72" s="165"/>
      <c r="AF72" s="165"/>
      <c r="AG72" s="167"/>
      <c r="AH72" s="128" t="str">
        <f t="shared" si="29"/>
        <v/>
      </c>
      <c r="AJ72" s="379">
        <f t="shared" si="37"/>
        <v>0</v>
      </c>
      <c r="AK72" s="379">
        <f t="shared" si="30"/>
        <v>0</v>
      </c>
      <c r="AL72" s="379">
        <f t="shared" si="30"/>
        <v>0</v>
      </c>
      <c r="AM72" s="379">
        <f t="shared" si="30"/>
        <v>0</v>
      </c>
      <c r="AN72" s="379">
        <f t="shared" si="30"/>
        <v>0</v>
      </c>
      <c r="AO72" s="379">
        <f t="shared" si="30"/>
        <v>0</v>
      </c>
      <c r="AP72" s="379">
        <f t="shared" si="30"/>
        <v>0</v>
      </c>
      <c r="AQ72" s="379">
        <f t="shared" si="30"/>
        <v>0</v>
      </c>
      <c r="AR72" s="379">
        <f t="shared" si="30"/>
        <v>0</v>
      </c>
      <c r="AS72" s="379">
        <f t="shared" si="30"/>
        <v>0</v>
      </c>
      <c r="AT72" s="379">
        <f t="shared" si="30"/>
        <v>0</v>
      </c>
      <c r="AU72" s="379">
        <f t="shared" si="30"/>
        <v>0</v>
      </c>
      <c r="AV72" s="379">
        <f t="shared" si="30"/>
        <v>0</v>
      </c>
      <c r="AW72" s="379">
        <f t="shared" si="30"/>
        <v>0</v>
      </c>
      <c r="AX72" s="379">
        <f t="shared" si="30"/>
        <v>0</v>
      </c>
      <c r="AY72" s="379">
        <f t="shared" si="30"/>
        <v>0</v>
      </c>
    </row>
    <row r="73" spans="2:51" ht="15">
      <c r="B73" s="669"/>
      <c r="C73" s="670"/>
      <c r="D73" s="670"/>
      <c r="E73" s="366"/>
      <c r="F73" s="366"/>
      <c r="G73" s="367">
        <v>0</v>
      </c>
      <c r="I73" s="440"/>
      <c r="K73" s="441">
        <f t="shared" si="31"/>
        <v>0</v>
      </c>
      <c r="L73" s="441">
        <f t="shared" si="32"/>
        <v>0</v>
      </c>
      <c r="M73" s="441">
        <f t="shared" si="33"/>
        <v>0</v>
      </c>
      <c r="N73" s="441">
        <f t="shared" si="34"/>
        <v>0</v>
      </c>
      <c r="O73" s="441">
        <f t="shared" si="35"/>
        <v>0</v>
      </c>
      <c r="P73" s="441">
        <f t="shared" si="36"/>
        <v>0</v>
      </c>
      <c r="R73" s="164"/>
      <c r="S73" s="165"/>
      <c r="T73" s="165"/>
      <c r="U73" s="166"/>
      <c r="V73" s="164"/>
      <c r="W73" s="165"/>
      <c r="X73" s="165"/>
      <c r="Y73" s="167"/>
      <c r="Z73" s="168"/>
      <c r="AA73" s="165"/>
      <c r="AB73" s="165"/>
      <c r="AC73" s="166"/>
      <c r="AD73" s="164"/>
      <c r="AE73" s="165"/>
      <c r="AF73" s="165"/>
      <c r="AG73" s="167"/>
      <c r="AH73" s="128" t="str">
        <f t="shared" si="29"/>
        <v/>
      </c>
      <c r="AJ73" s="379">
        <f t="shared" si="37"/>
        <v>0</v>
      </c>
      <c r="AK73" s="379">
        <f t="shared" si="30"/>
        <v>0</v>
      </c>
      <c r="AL73" s="379">
        <f t="shared" si="30"/>
        <v>0</v>
      </c>
      <c r="AM73" s="379">
        <f t="shared" si="30"/>
        <v>0</v>
      </c>
      <c r="AN73" s="379">
        <f t="shared" si="30"/>
        <v>0</v>
      </c>
      <c r="AO73" s="379">
        <f t="shared" si="30"/>
        <v>0</v>
      </c>
      <c r="AP73" s="379">
        <f t="shared" si="30"/>
        <v>0</v>
      </c>
      <c r="AQ73" s="379">
        <f t="shared" si="30"/>
        <v>0</v>
      </c>
      <c r="AR73" s="379">
        <f t="shared" si="30"/>
        <v>0</v>
      </c>
      <c r="AS73" s="379">
        <f t="shared" si="30"/>
        <v>0</v>
      </c>
      <c r="AT73" s="379">
        <f t="shared" si="30"/>
        <v>0</v>
      </c>
      <c r="AU73" s="379">
        <f t="shared" si="30"/>
        <v>0</v>
      </c>
      <c r="AV73" s="379">
        <f t="shared" si="30"/>
        <v>0</v>
      </c>
      <c r="AW73" s="379">
        <f t="shared" si="30"/>
        <v>0</v>
      </c>
      <c r="AX73" s="379">
        <f t="shared" si="30"/>
        <v>0</v>
      </c>
      <c r="AY73" s="379">
        <f t="shared" si="30"/>
        <v>0</v>
      </c>
    </row>
    <row r="74" spans="2:51">
      <c r="G74" s="262"/>
    </row>
    <row r="75" spans="2:51">
      <c r="F75" s="263" t="s">
        <v>91</v>
      </c>
      <c r="G75" s="264">
        <f>SUM(G67:G73)</f>
        <v>0</v>
      </c>
    </row>
    <row r="76" spans="2:51">
      <c r="G76" s="265"/>
    </row>
    <row r="77" spans="2:51" ht="15" thickBot="1">
      <c r="B77" s="259" t="s">
        <v>118</v>
      </c>
      <c r="C77" s="261"/>
      <c r="D77" s="261"/>
      <c r="E77" s="260"/>
      <c r="F77" s="260"/>
      <c r="G77" s="663"/>
      <c r="H77" s="663"/>
      <c r="I77" s="664"/>
      <c r="J77" s="663"/>
      <c r="K77" s="663"/>
      <c r="L77" s="664"/>
      <c r="M77" s="663"/>
      <c r="N77" s="663"/>
      <c r="O77" s="664"/>
      <c r="P77" s="663"/>
      <c r="Q77" s="663"/>
      <c r="R77" s="664"/>
      <c r="S77" s="663"/>
      <c r="T77" s="663"/>
      <c r="U77" s="664"/>
      <c r="V77" s="663"/>
      <c r="W77" s="663"/>
      <c r="X77" s="664"/>
      <c r="Y77" s="663"/>
      <c r="Z77" s="663"/>
      <c r="AA77" s="664"/>
      <c r="AB77" s="663"/>
      <c r="AC77" s="663"/>
      <c r="AD77" s="664"/>
      <c r="AE77" s="663"/>
      <c r="AF77" s="663"/>
      <c r="AG77" s="664"/>
      <c r="AH77" s="663"/>
      <c r="AI77" s="663"/>
      <c r="AJ77" s="664"/>
      <c r="AK77" s="663"/>
      <c r="AL77" s="663"/>
      <c r="AM77" s="664"/>
      <c r="AN77" s="663"/>
      <c r="AO77" s="663"/>
      <c r="AP77" s="664"/>
      <c r="AQ77" s="663"/>
      <c r="AR77" s="663"/>
      <c r="AS77" s="664"/>
      <c r="AT77" s="663"/>
      <c r="AU77" s="663"/>
      <c r="AV77" s="664"/>
      <c r="AW77" s="663"/>
      <c r="AX77" s="663"/>
      <c r="AY77" s="664"/>
    </row>
    <row r="78" spans="2:51" ht="16" thickBot="1">
      <c r="B78" s="473" t="s">
        <v>88</v>
      </c>
      <c r="C78" s="474"/>
      <c r="D78" s="474"/>
      <c r="E78" s="473"/>
      <c r="F78" s="473" t="s">
        <v>161</v>
      </c>
      <c r="G78" s="475" t="s">
        <v>131</v>
      </c>
      <c r="H78" s="472"/>
      <c r="I78" s="472" t="s">
        <v>160</v>
      </c>
      <c r="K78" s="472" t="s">
        <v>201</v>
      </c>
      <c r="L78" s="472"/>
      <c r="M78" s="472"/>
      <c r="N78" s="472"/>
      <c r="O78" s="472"/>
      <c r="P78" s="472"/>
      <c r="R78" s="671">
        <v>2026</v>
      </c>
      <c r="S78" s="672"/>
      <c r="T78" s="672"/>
      <c r="U78" s="673"/>
      <c r="V78" s="457">
        <v>2027</v>
      </c>
      <c r="W78" s="458"/>
      <c r="X78" s="458"/>
      <c r="Y78" s="459"/>
      <c r="Z78" s="460">
        <v>2028</v>
      </c>
      <c r="AA78" s="458"/>
      <c r="AB78" s="458"/>
      <c r="AC78" s="459"/>
      <c r="AD78" s="461">
        <v>2029</v>
      </c>
      <c r="AE78" s="458"/>
      <c r="AF78" s="458"/>
      <c r="AG78" s="462"/>
      <c r="AH78" s="463" t="s">
        <v>200</v>
      </c>
      <c r="AJ78" s="470">
        <v>2026</v>
      </c>
      <c r="AK78" s="458"/>
      <c r="AL78" s="458"/>
      <c r="AM78" s="458"/>
      <c r="AN78" s="461">
        <v>2027</v>
      </c>
      <c r="AO78" s="458"/>
      <c r="AP78" s="458"/>
      <c r="AQ78" s="462"/>
      <c r="AR78" s="471">
        <v>2028</v>
      </c>
      <c r="AS78" s="458"/>
      <c r="AT78" s="458"/>
      <c r="AU78" s="458"/>
      <c r="AV78" s="461">
        <v>2029</v>
      </c>
      <c r="AW78" s="458"/>
      <c r="AX78" s="458"/>
      <c r="AY78" s="462"/>
    </row>
    <row r="79" spans="2:51" ht="16" thickBot="1">
      <c r="G79" s="265"/>
      <c r="K79" s="293">
        <v>2026</v>
      </c>
      <c r="L79" s="293">
        <v>2027</v>
      </c>
      <c r="M79" s="293">
        <v>2028</v>
      </c>
      <c r="N79" s="293">
        <v>2029</v>
      </c>
      <c r="O79" s="293">
        <v>2030</v>
      </c>
      <c r="P79" s="293">
        <v>2031</v>
      </c>
      <c r="R79" s="464" t="s">
        <v>22</v>
      </c>
      <c r="S79" s="465" t="s">
        <v>23</v>
      </c>
      <c r="T79" s="465" t="s">
        <v>24</v>
      </c>
      <c r="U79" s="466" t="s">
        <v>25</v>
      </c>
      <c r="V79" s="464" t="s">
        <v>22</v>
      </c>
      <c r="W79" s="465" t="s">
        <v>23</v>
      </c>
      <c r="X79" s="465" t="s">
        <v>24</v>
      </c>
      <c r="Y79" s="467" t="s">
        <v>25</v>
      </c>
      <c r="Z79" s="468" t="s">
        <v>22</v>
      </c>
      <c r="AA79" s="465" t="s">
        <v>23</v>
      </c>
      <c r="AB79" s="465" t="s">
        <v>24</v>
      </c>
      <c r="AC79" s="466" t="s">
        <v>25</v>
      </c>
      <c r="AD79" s="464" t="s">
        <v>22</v>
      </c>
      <c r="AE79" s="465" t="s">
        <v>23</v>
      </c>
      <c r="AF79" s="465" t="s">
        <v>24</v>
      </c>
      <c r="AG79" s="467" t="s">
        <v>25</v>
      </c>
      <c r="AH79" s="469"/>
      <c r="AJ79" s="464" t="s">
        <v>22</v>
      </c>
      <c r="AK79" s="465" t="s">
        <v>23</v>
      </c>
      <c r="AL79" s="465" t="s">
        <v>24</v>
      </c>
      <c r="AM79" s="466" t="s">
        <v>25</v>
      </c>
      <c r="AN79" s="464" t="s">
        <v>22</v>
      </c>
      <c r="AO79" s="465" t="s">
        <v>23</v>
      </c>
      <c r="AP79" s="465" t="s">
        <v>24</v>
      </c>
      <c r="AQ79" s="467" t="s">
        <v>25</v>
      </c>
      <c r="AR79" s="468" t="s">
        <v>22</v>
      </c>
      <c r="AS79" s="465" t="s">
        <v>23</v>
      </c>
      <c r="AT79" s="465" t="s">
        <v>24</v>
      </c>
      <c r="AU79" s="466" t="s">
        <v>25</v>
      </c>
      <c r="AV79" s="464" t="s">
        <v>22</v>
      </c>
      <c r="AW79" s="465" t="s">
        <v>23</v>
      </c>
      <c r="AX79" s="465" t="s">
        <v>24</v>
      </c>
      <c r="AY79" s="467" t="s">
        <v>25</v>
      </c>
    </row>
    <row r="80" spans="2:51" ht="15">
      <c r="B80" s="679" t="s">
        <v>98</v>
      </c>
      <c r="C80" s="680"/>
      <c r="D80" s="680"/>
      <c r="E80" s="355"/>
      <c r="F80" s="356"/>
      <c r="G80" s="357">
        <v>0</v>
      </c>
      <c r="I80" s="438"/>
      <c r="K80" s="441">
        <f>IF($K$14=F80,G80/I80,0)</f>
        <v>0</v>
      </c>
      <c r="L80" s="441">
        <f>IF(L$14=F80,$G80/$I80,K80)</f>
        <v>0</v>
      </c>
      <c r="M80" s="441">
        <f>IF($M$14=$F80,$G80/$I80,L80)</f>
        <v>0</v>
      </c>
      <c r="N80" s="441">
        <f>IF($N$14=$F80,$G80/$I80,M80)</f>
        <v>0</v>
      </c>
      <c r="O80" s="441">
        <f>IF($O$14=F80,$G80/$I80,N80)</f>
        <v>0</v>
      </c>
      <c r="P80" s="441">
        <f>IF($L$14=F80,$G80/$I80,O80)</f>
        <v>0</v>
      </c>
      <c r="R80" s="159"/>
      <c r="S80" s="160"/>
      <c r="T80" s="160"/>
      <c r="U80" s="161"/>
      <c r="V80" s="159"/>
      <c r="W80" s="160"/>
      <c r="X80" s="160"/>
      <c r="Y80" s="162"/>
      <c r="Z80" s="163"/>
      <c r="AA80" s="160"/>
      <c r="AB80" s="160"/>
      <c r="AC80" s="161"/>
      <c r="AD80" s="159"/>
      <c r="AE80" s="160"/>
      <c r="AF80" s="160"/>
      <c r="AG80" s="162"/>
      <c r="AH80" s="127" t="str">
        <f t="shared" ref="AH80:AH88" si="38">IF(SUM(R80:AG80)=1,"OK",IF(SUM(R80:AG80)=0,"","SUM≠100%"))</f>
        <v/>
      </c>
      <c r="AJ80" s="379">
        <f>R80*$G80</f>
        <v>0</v>
      </c>
      <c r="AK80" s="379">
        <f t="shared" ref="AK80:AY88" si="39">S80*$G80</f>
        <v>0</v>
      </c>
      <c r="AL80" s="379">
        <f t="shared" si="39"/>
        <v>0</v>
      </c>
      <c r="AM80" s="379">
        <f t="shared" si="39"/>
        <v>0</v>
      </c>
      <c r="AN80" s="379">
        <f t="shared" si="39"/>
        <v>0</v>
      </c>
      <c r="AO80" s="379">
        <f t="shared" si="39"/>
        <v>0</v>
      </c>
      <c r="AP80" s="379">
        <f t="shared" si="39"/>
        <v>0</v>
      </c>
      <c r="AQ80" s="379">
        <f t="shared" si="39"/>
        <v>0</v>
      </c>
      <c r="AR80" s="379">
        <f t="shared" si="39"/>
        <v>0</v>
      </c>
      <c r="AS80" s="379">
        <f t="shared" si="39"/>
        <v>0</v>
      </c>
      <c r="AT80" s="379">
        <f t="shared" si="39"/>
        <v>0</v>
      </c>
      <c r="AU80" s="379">
        <f t="shared" si="39"/>
        <v>0</v>
      </c>
      <c r="AV80" s="379">
        <f t="shared" si="39"/>
        <v>0</v>
      </c>
      <c r="AW80" s="379">
        <f t="shared" si="39"/>
        <v>0</v>
      </c>
      <c r="AX80" s="379">
        <f t="shared" si="39"/>
        <v>0</v>
      </c>
      <c r="AY80" s="379">
        <f t="shared" si="39"/>
        <v>0</v>
      </c>
    </row>
    <row r="81" spans="2:51" ht="15">
      <c r="B81" s="679" t="s">
        <v>119</v>
      </c>
      <c r="C81" s="680"/>
      <c r="D81" s="680"/>
      <c r="E81" s="360"/>
      <c r="F81" s="365"/>
      <c r="G81" s="362">
        <v>0</v>
      </c>
      <c r="I81" s="439"/>
      <c r="K81" s="441">
        <f t="shared" ref="K81:K88" si="40">IF($K$14=F81,G81/I81,0)</f>
        <v>0</v>
      </c>
      <c r="L81" s="441">
        <f t="shared" ref="L81:L88" si="41">IF(L$14=F81,$G81/$I81,K81)</f>
        <v>0</v>
      </c>
      <c r="M81" s="441">
        <f t="shared" ref="M81:M88" si="42">IF($M$14=$F81,$G81/$I81,L81)</f>
        <v>0</v>
      </c>
      <c r="N81" s="441">
        <f t="shared" ref="N81:N88" si="43">IF($N$14=$F81,$G81/$I81,M81)</f>
        <v>0</v>
      </c>
      <c r="O81" s="441">
        <f t="shared" ref="O81:O88" si="44">IF($O$14=F81,$G81/$I81,N81)</f>
        <v>0</v>
      </c>
      <c r="P81" s="441">
        <f t="shared" ref="P81:P88" si="45">IF($L$14=F81,$G81/$I81,O81)</f>
        <v>0</v>
      </c>
      <c r="R81" s="164"/>
      <c r="S81" s="165"/>
      <c r="T81" s="165"/>
      <c r="U81" s="166"/>
      <c r="V81" s="164"/>
      <c r="W81" s="165"/>
      <c r="X81" s="165"/>
      <c r="Y81" s="167"/>
      <c r="Z81" s="168"/>
      <c r="AA81" s="165"/>
      <c r="AB81" s="165"/>
      <c r="AC81" s="166"/>
      <c r="AD81" s="164"/>
      <c r="AE81" s="165"/>
      <c r="AF81" s="165"/>
      <c r="AG81" s="167"/>
      <c r="AH81" s="128" t="str">
        <f t="shared" si="38"/>
        <v/>
      </c>
      <c r="AJ81" s="379">
        <f t="shared" ref="AJ81:AJ87" si="46">R81*$G81</f>
        <v>0</v>
      </c>
      <c r="AK81" s="379">
        <f t="shared" si="39"/>
        <v>0</v>
      </c>
      <c r="AL81" s="379">
        <f t="shared" si="39"/>
        <v>0</v>
      </c>
      <c r="AM81" s="379">
        <f t="shared" si="39"/>
        <v>0</v>
      </c>
      <c r="AN81" s="379">
        <f t="shared" si="39"/>
        <v>0</v>
      </c>
      <c r="AO81" s="379">
        <f t="shared" si="39"/>
        <v>0</v>
      </c>
      <c r="AP81" s="379">
        <f t="shared" si="39"/>
        <v>0</v>
      </c>
      <c r="AQ81" s="379">
        <f t="shared" si="39"/>
        <v>0</v>
      </c>
      <c r="AR81" s="379">
        <f t="shared" si="39"/>
        <v>0</v>
      </c>
      <c r="AS81" s="379">
        <f t="shared" si="39"/>
        <v>0</v>
      </c>
      <c r="AT81" s="379">
        <f t="shared" si="39"/>
        <v>0</v>
      </c>
      <c r="AU81" s="379">
        <f t="shared" si="39"/>
        <v>0</v>
      </c>
      <c r="AV81" s="379">
        <f t="shared" si="39"/>
        <v>0</v>
      </c>
      <c r="AW81" s="379">
        <f t="shared" si="39"/>
        <v>0</v>
      </c>
      <c r="AX81" s="379">
        <f t="shared" si="39"/>
        <v>0</v>
      </c>
      <c r="AY81" s="379">
        <f t="shared" si="39"/>
        <v>0</v>
      </c>
    </row>
    <row r="82" spans="2:51" ht="15">
      <c r="B82" s="679"/>
      <c r="C82" s="680"/>
      <c r="D82" s="680"/>
      <c r="E82" s="360"/>
      <c r="F82" s="365"/>
      <c r="G82" s="362">
        <v>0</v>
      </c>
      <c r="I82" s="439"/>
      <c r="K82" s="441">
        <f t="shared" si="40"/>
        <v>0</v>
      </c>
      <c r="L82" s="441">
        <f t="shared" si="41"/>
        <v>0</v>
      </c>
      <c r="M82" s="441">
        <f t="shared" si="42"/>
        <v>0</v>
      </c>
      <c r="N82" s="441">
        <f t="shared" si="43"/>
        <v>0</v>
      </c>
      <c r="O82" s="441">
        <f t="shared" si="44"/>
        <v>0</v>
      </c>
      <c r="P82" s="441">
        <f t="shared" si="45"/>
        <v>0</v>
      </c>
      <c r="R82" s="164"/>
      <c r="S82" s="165"/>
      <c r="T82" s="165"/>
      <c r="U82" s="166"/>
      <c r="V82" s="164"/>
      <c r="W82" s="165"/>
      <c r="X82" s="165"/>
      <c r="Y82" s="167"/>
      <c r="Z82" s="168"/>
      <c r="AA82" s="165"/>
      <c r="AB82" s="165"/>
      <c r="AC82" s="166"/>
      <c r="AD82" s="164"/>
      <c r="AE82" s="165"/>
      <c r="AF82" s="165"/>
      <c r="AG82" s="167"/>
      <c r="AH82" s="128" t="str">
        <f t="shared" si="38"/>
        <v/>
      </c>
      <c r="AJ82" s="379">
        <f t="shared" si="46"/>
        <v>0</v>
      </c>
      <c r="AK82" s="379">
        <f t="shared" si="39"/>
        <v>0</v>
      </c>
      <c r="AL82" s="379">
        <f t="shared" si="39"/>
        <v>0</v>
      </c>
      <c r="AM82" s="379">
        <f t="shared" si="39"/>
        <v>0</v>
      </c>
      <c r="AN82" s="379">
        <f t="shared" si="39"/>
        <v>0</v>
      </c>
      <c r="AO82" s="379">
        <f t="shared" si="39"/>
        <v>0</v>
      </c>
      <c r="AP82" s="379">
        <f t="shared" si="39"/>
        <v>0</v>
      </c>
      <c r="AQ82" s="379">
        <f t="shared" si="39"/>
        <v>0</v>
      </c>
      <c r="AR82" s="379">
        <f t="shared" si="39"/>
        <v>0</v>
      </c>
      <c r="AS82" s="379">
        <f t="shared" si="39"/>
        <v>0</v>
      </c>
      <c r="AT82" s="379">
        <f t="shared" si="39"/>
        <v>0</v>
      </c>
      <c r="AU82" s="379">
        <f t="shared" si="39"/>
        <v>0</v>
      </c>
      <c r="AV82" s="379">
        <f t="shared" si="39"/>
        <v>0</v>
      </c>
      <c r="AW82" s="379">
        <f t="shared" si="39"/>
        <v>0</v>
      </c>
      <c r="AX82" s="379">
        <f t="shared" si="39"/>
        <v>0</v>
      </c>
      <c r="AY82" s="379">
        <f t="shared" si="39"/>
        <v>0</v>
      </c>
    </row>
    <row r="83" spans="2:51" ht="15">
      <c r="B83" s="358"/>
      <c r="C83" s="359"/>
      <c r="D83" s="359"/>
      <c r="E83" s="360"/>
      <c r="F83" s="365"/>
      <c r="G83" s="362">
        <v>0</v>
      </c>
      <c r="I83" s="439"/>
      <c r="K83" s="441">
        <f t="shared" si="40"/>
        <v>0</v>
      </c>
      <c r="L83" s="441">
        <f t="shared" si="41"/>
        <v>0</v>
      </c>
      <c r="M83" s="441">
        <f t="shared" si="42"/>
        <v>0</v>
      </c>
      <c r="N83" s="441">
        <f t="shared" si="43"/>
        <v>0</v>
      </c>
      <c r="O83" s="441">
        <f t="shared" si="44"/>
        <v>0</v>
      </c>
      <c r="P83" s="441">
        <f t="shared" si="45"/>
        <v>0</v>
      </c>
      <c r="R83" s="164"/>
      <c r="S83" s="165"/>
      <c r="T83" s="165"/>
      <c r="U83" s="166"/>
      <c r="V83" s="164"/>
      <c r="W83" s="165"/>
      <c r="X83" s="165"/>
      <c r="Y83" s="167"/>
      <c r="Z83" s="168"/>
      <c r="AA83" s="165"/>
      <c r="AB83" s="165"/>
      <c r="AC83" s="166"/>
      <c r="AD83" s="164"/>
      <c r="AE83" s="165"/>
      <c r="AF83" s="165"/>
      <c r="AG83" s="167"/>
      <c r="AH83" s="128" t="str">
        <f t="shared" si="38"/>
        <v/>
      </c>
      <c r="AJ83" s="379">
        <f t="shared" si="46"/>
        <v>0</v>
      </c>
      <c r="AK83" s="379">
        <f t="shared" si="39"/>
        <v>0</v>
      </c>
      <c r="AL83" s="379">
        <f t="shared" si="39"/>
        <v>0</v>
      </c>
      <c r="AM83" s="379">
        <f t="shared" si="39"/>
        <v>0</v>
      </c>
      <c r="AN83" s="379">
        <f t="shared" si="39"/>
        <v>0</v>
      </c>
      <c r="AO83" s="379">
        <f t="shared" si="39"/>
        <v>0</v>
      </c>
      <c r="AP83" s="379">
        <f t="shared" si="39"/>
        <v>0</v>
      </c>
      <c r="AQ83" s="379">
        <f t="shared" si="39"/>
        <v>0</v>
      </c>
      <c r="AR83" s="379">
        <f t="shared" si="39"/>
        <v>0</v>
      </c>
      <c r="AS83" s="379">
        <f t="shared" si="39"/>
        <v>0</v>
      </c>
      <c r="AT83" s="379">
        <f t="shared" si="39"/>
        <v>0</v>
      </c>
      <c r="AU83" s="379">
        <f t="shared" si="39"/>
        <v>0</v>
      </c>
      <c r="AV83" s="379">
        <f t="shared" si="39"/>
        <v>0</v>
      </c>
      <c r="AW83" s="379">
        <f t="shared" si="39"/>
        <v>0</v>
      </c>
      <c r="AX83" s="379">
        <f t="shared" si="39"/>
        <v>0</v>
      </c>
      <c r="AY83" s="379">
        <f t="shared" si="39"/>
        <v>0</v>
      </c>
    </row>
    <row r="84" spans="2:51" ht="15">
      <c r="B84" s="358"/>
      <c r="C84" s="359"/>
      <c r="D84" s="359"/>
      <c r="E84" s="360"/>
      <c r="F84" s="365"/>
      <c r="G84" s="362">
        <v>0</v>
      </c>
      <c r="I84" s="439"/>
      <c r="K84" s="441">
        <f t="shared" si="40"/>
        <v>0</v>
      </c>
      <c r="L84" s="441">
        <f t="shared" si="41"/>
        <v>0</v>
      </c>
      <c r="M84" s="441">
        <f t="shared" si="42"/>
        <v>0</v>
      </c>
      <c r="N84" s="441">
        <f t="shared" si="43"/>
        <v>0</v>
      </c>
      <c r="O84" s="441">
        <f t="shared" si="44"/>
        <v>0</v>
      </c>
      <c r="P84" s="441">
        <f t="shared" si="45"/>
        <v>0</v>
      </c>
      <c r="R84" s="164"/>
      <c r="S84" s="165"/>
      <c r="T84" s="165"/>
      <c r="U84" s="166"/>
      <c r="V84" s="164"/>
      <c r="W84" s="165"/>
      <c r="X84" s="165"/>
      <c r="Y84" s="167"/>
      <c r="Z84" s="168"/>
      <c r="AA84" s="165"/>
      <c r="AB84" s="165"/>
      <c r="AC84" s="166"/>
      <c r="AD84" s="164"/>
      <c r="AE84" s="165"/>
      <c r="AF84" s="165"/>
      <c r="AG84" s="167"/>
      <c r="AH84" s="128" t="str">
        <f t="shared" si="38"/>
        <v/>
      </c>
      <c r="AJ84" s="379">
        <f t="shared" si="46"/>
        <v>0</v>
      </c>
      <c r="AK84" s="379">
        <f t="shared" si="39"/>
        <v>0</v>
      </c>
      <c r="AL84" s="379">
        <f t="shared" si="39"/>
        <v>0</v>
      </c>
      <c r="AM84" s="379">
        <f t="shared" si="39"/>
        <v>0</v>
      </c>
      <c r="AN84" s="379">
        <f t="shared" si="39"/>
        <v>0</v>
      </c>
      <c r="AO84" s="379">
        <f t="shared" si="39"/>
        <v>0</v>
      </c>
      <c r="AP84" s="379">
        <f t="shared" si="39"/>
        <v>0</v>
      </c>
      <c r="AQ84" s="379">
        <f t="shared" si="39"/>
        <v>0</v>
      </c>
      <c r="AR84" s="379">
        <f t="shared" si="39"/>
        <v>0</v>
      </c>
      <c r="AS84" s="379">
        <f t="shared" si="39"/>
        <v>0</v>
      </c>
      <c r="AT84" s="379">
        <f t="shared" si="39"/>
        <v>0</v>
      </c>
      <c r="AU84" s="379">
        <f t="shared" si="39"/>
        <v>0</v>
      </c>
      <c r="AV84" s="379">
        <f t="shared" si="39"/>
        <v>0</v>
      </c>
      <c r="AW84" s="379">
        <f t="shared" si="39"/>
        <v>0</v>
      </c>
      <c r="AX84" s="379">
        <f t="shared" si="39"/>
        <v>0</v>
      </c>
      <c r="AY84" s="379">
        <f t="shared" si="39"/>
        <v>0</v>
      </c>
    </row>
    <row r="85" spans="2:51" ht="15">
      <c r="B85" s="358"/>
      <c r="C85" s="359"/>
      <c r="D85" s="359"/>
      <c r="E85" s="360"/>
      <c r="F85" s="365"/>
      <c r="G85" s="362">
        <v>0</v>
      </c>
      <c r="I85" s="439"/>
      <c r="K85" s="441">
        <f t="shared" si="40"/>
        <v>0</v>
      </c>
      <c r="L85" s="441">
        <f t="shared" si="41"/>
        <v>0</v>
      </c>
      <c r="M85" s="441">
        <f t="shared" si="42"/>
        <v>0</v>
      </c>
      <c r="N85" s="441">
        <f t="shared" si="43"/>
        <v>0</v>
      </c>
      <c r="O85" s="441">
        <f t="shared" si="44"/>
        <v>0</v>
      </c>
      <c r="P85" s="441">
        <f t="shared" si="45"/>
        <v>0</v>
      </c>
      <c r="R85" s="164"/>
      <c r="S85" s="165"/>
      <c r="T85" s="165"/>
      <c r="U85" s="166"/>
      <c r="V85" s="164"/>
      <c r="W85" s="165"/>
      <c r="X85" s="165"/>
      <c r="Y85" s="167"/>
      <c r="Z85" s="168"/>
      <c r="AA85" s="165"/>
      <c r="AB85" s="165"/>
      <c r="AC85" s="166"/>
      <c r="AD85" s="164"/>
      <c r="AE85" s="165"/>
      <c r="AF85" s="165"/>
      <c r="AG85" s="167"/>
      <c r="AH85" s="128" t="str">
        <f t="shared" si="38"/>
        <v/>
      </c>
      <c r="AJ85" s="379">
        <f t="shared" si="46"/>
        <v>0</v>
      </c>
      <c r="AK85" s="379">
        <f t="shared" si="39"/>
        <v>0</v>
      </c>
      <c r="AL85" s="379">
        <f t="shared" si="39"/>
        <v>0</v>
      </c>
      <c r="AM85" s="379">
        <f t="shared" si="39"/>
        <v>0</v>
      </c>
      <c r="AN85" s="379">
        <f t="shared" si="39"/>
        <v>0</v>
      </c>
      <c r="AO85" s="379">
        <f t="shared" si="39"/>
        <v>0</v>
      </c>
      <c r="AP85" s="379">
        <f t="shared" si="39"/>
        <v>0</v>
      </c>
      <c r="AQ85" s="379">
        <f t="shared" si="39"/>
        <v>0</v>
      </c>
      <c r="AR85" s="379">
        <f t="shared" si="39"/>
        <v>0</v>
      </c>
      <c r="AS85" s="379">
        <f t="shared" si="39"/>
        <v>0</v>
      </c>
      <c r="AT85" s="379">
        <f t="shared" si="39"/>
        <v>0</v>
      </c>
      <c r="AU85" s="379">
        <f t="shared" si="39"/>
        <v>0</v>
      </c>
      <c r="AV85" s="379">
        <f t="shared" si="39"/>
        <v>0</v>
      </c>
      <c r="AW85" s="379">
        <f t="shared" si="39"/>
        <v>0</v>
      </c>
      <c r="AX85" s="379">
        <f t="shared" si="39"/>
        <v>0</v>
      </c>
      <c r="AY85" s="379">
        <f t="shared" si="39"/>
        <v>0</v>
      </c>
    </row>
    <row r="86" spans="2:51" ht="15">
      <c r="B86" s="358"/>
      <c r="C86" s="359"/>
      <c r="D86" s="359"/>
      <c r="E86" s="360"/>
      <c r="F86" s="365"/>
      <c r="G86" s="362">
        <v>0</v>
      </c>
      <c r="I86" s="439"/>
      <c r="K86" s="441">
        <f t="shared" si="40"/>
        <v>0</v>
      </c>
      <c r="L86" s="441">
        <f t="shared" si="41"/>
        <v>0</v>
      </c>
      <c r="M86" s="441">
        <f t="shared" si="42"/>
        <v>0</v>
      </c>
      <c r="N86" s="441">
        <f t="shared" si="43"/>
        <v>0</v>
      </c>
      <c r="O86" s="441">
        <f t="shared" si="44"/>
        <v>0</v>
      </c>
      <c r="P86" s="441">
        <f t="shared" si="45"/>
        <v>0</v>
      </c>
      <c r="R86" s="164"/>
      <c r="S86" s="165"/>
      <c r="T86" s="165"/>
      <c r="U86" s="166"/>
      <c r="V86" s="164"/>
      <c r="W86" s="165"/>
      <c r="X86" s="165"/>
      <c r="Y86" s="167"/>
      <c r="Z86" s="168"/>
      <c r="AA86" s="165"/>
      <c r="AB86" s="165"/>
      <c r="AC86" s="166"/>
      <c r="AD86" s="164"/>
      <c r="AE86" s="165"/>
      <c r="AF86" s="165"/>
      <c r="AG86" s="167"/>
      <c r="AH86" s="128" t="str">
        <f t="shared" si="38"/>
        <v/>
      </c>
      <c r="AJ86" s="379">
        <f t="shared" si="46"/>
        <v>0</v>
      </c>
      <c r="AK86" s="379">
        <f t="shared" si="39"/>
        <v>0</v>
      </c>
      <c r="AL86" s="379">
        <f t="shared" si="39"/>
        <v>0</v>
      </c>
      <c r="AM86" s="379">
        <f t="shared" si="39"/>
        <v>0</v>
      </c>
      <c r="AN86" s="379">
        <f t="shared" si="39"/>
        <v>0</v>
      </c>
      <c r="AO86" s="379">
        <f t="shared" si="39"/>
        <v>0</v>
      </c>
      <c r="AP86" s="379">
        <f t="shared" si="39"/>
        <v>0</v>
      </c>
      <c r="AQ86" s="379">
        <f t="shared" si="39"/>
        <v>0</v>
      </c>
      <c r="AR86" s="379">
        <f t="shared" si="39"/>
        <v>0</v>
      </c>
      <c r="AS86" s="379">
        <f t="shared" si="39"/>
        <v>0</v>
      </c>
      <c r="AT86" s="379">
        <f t="shared" si="39"/>
        <v>0</v>
      </c>
      <c r="AU86" s="379">
        <f t="shared" si="39"/>
        <v>0</v>
      </c>
      <c r="AV86" s="379">
        <f t="shared" si="39"/>
        <v>0</v>
      </c>
      <c r="AW86" s="379">
        <f t="shared" si="39"/>
        <v>0</v>
      </c>
      <c r="AX86" s="379">
        <f t="shared" si="39"/>
        <v>0</v>
      </c>
      <c r="AY86" s="379">
        <f t="shared" si="39"/>
        <v>0</v>
      </c>
    </row>
    <row r="87" spans="2:51" ht="15">
      <c r="B87" s="358"/>
      <c r="C87" s="359"/>
      <c r="D87" s="359"/>
      <c r="E87" s="360"/>
      <c r="F87" s="365"/>
      <c r="G87" s="362">
        <v>0</v>
      </c>
      <c r="I87" s="439"/>
      <c r="K87" s="441">
        <f t="shared" si="40"/>
        <v>0</v>
      </c>
      <c r="L87" s="441">
        <f t="shared" si="41"/>
        <v>0</v>
      </c>
      <c r="M87" s="441">
        <f t="shared" si="42"/>
        <v>0</v>
      </c>
      <c r="N87" s="441">
        <f t="shared" si="43"/>
        <v>0</v>
      </c>
      <c r="O87" s="441">
        <f t="shared" si="44"/>
        <v>0</v>
      </c>
      <c r="P87" s="441">
        <f t="shared" si="45"/>
        <v>0</v>
      </c>
      <c r="R87" s="164"/>
      <c r="S87" s="165"/>
      <c r="T87" s="165"/>
      <c r="U87" s="166"/>
      <c r="V87" s="164"/>
      <c r="W87" s="165"/>
      <c r="X87" s="165"/>
      <c r="Y87" s="167"/>
      <c r="Z87" s="168"/>
      <c r="AA87" s="165"/>
      <c r="AB87" s="165"/>
      <c r="AC87" s="166"/>
      <c r="AD87" s="164"/>
      <c r="AE87" s="165"/>
      <c r="AF87" s="165"/>
      <c r="AG87" s="167"/>
      <c r="AH87" s="128" t="str">
        <f t="shared" si="38"/>
        <v/>
      </c>
      <c r="AJ87" s="379">
        <f t="shared" si="46"/>
        <v>0</v>
      </c>
      <c r="AK87" s="379">
        <f t="shared" si="39"/>
        <v>0</v>
      </c>
      <c r="AL87" s="379">
        <f t="shared" si="39"/>
        <v>0</v>
      </c>
      <c r="AM87" s="379">
        <f t="shared" si="39"/>
        <v>0</v>
      </c>
      <c r="AN87" s="379">
        <f t="shared" si="39"/>
        <v>0</v>
      </c>
      <c r="AO87" s="379">
        <f t="shared" si="39"/>
        <v>0</v>
      </c>
      <c r="AP87" s="379">
        <f t="shared" si="39"/>
        <v>0</v>
      </c>
      <c r="AQ87" s="379">
        <f t="shared" si="39"/>
        <v>0</v>
      </c>
      <c r="AR87" s="379">
        <f t="shared" si="39"/>
        <v>0</v>
      </c>
      <c r="AS87" s="379">
        <f t="shared" si="39"/>
        <v>0</v>
      </c>
      <c r="AT87" s="379">
        <f t="shared" si="39"/>
        <v>0</v>
      </c>
      <c r="AU87" s="379">
        <f t="shared" si="39"/>
        <v>0</v>
      </c>
      <c r="AV87" s="379">
        <f t="shared" si="39"/>
        <v>0</v>
      </c>
      <c r="AW87" s="379">
        <f t="shared" si="39"/>
        <v>0</v>
      </c>
      <c r="AX87" s="379">
        <f t="shared" si="39"/>
        <v>0</v>
      </c>
      <c r="AY87" s="379">
        <f t="shared" si="39"/>
        <v>0</v>
      </c>
    </row>
    <row r="88" spans="2:51" ht="15">
      <c r="B88" s="669"/>
      <c r="C88" s="670"/>
      <c r="D88" s="670"/>
      <c r="E88" s="366"/>
      <c r="F88" s="366"/>
      <c r="G88" s="367">
        <v>0</v>
      </c>
      <c r="I88" s="440"/>
      <c r="K88" s="441">
        <f t="shared" si="40"/>
        <v>0</v>
      </c>
      <c r="L88" s="441">
        <f t="shared" si="41"/>
        <v>0</v>
      </c>
      <c r="M88" s="441">
        <f t="shared" si="42"/>
        <v>0</v>
      </c>
      <c r="N88" s="441">
        <f t="shared" si="43"/>
        <v>0</v>
      </c>
      <c r="O88" s="441">
        <f t="shared" si="44"/>
        <v>0</v>
      </c>
      <c r="P88" s="441">
        <f t="shared" si="45"/>
        <v>0</v>
      </c>
      <c r="R88" s="159"/>
      <c r="S88" s="160"/>
      <c r="T88" s="160"/>
      <c r="U88" s="161"/>
      <c r="V88" s="159"/>
      <c r="W88" s="160"/>
      <c r="X88" s="160"/>
      <c r="Y88" s="162"/>
      <c r="Z88" s="163"/>
      <c r="AA88" s="160"/>
      <c r="AB88" s="160"/>
      <c r="AC88" s="161"/>
      <c r="AD88" s="159"/>
      <c r="AE88" s="160"/>
      <c r="AF88" s="160"/>
      <c r="AG88" s="162"/>
      <c r="AH88" s="127" t="str">
        <f t="shared" si="38"/>
        <v/>
      </c>
      <c r="AJ88" s="379">
        <f>R88*$G88</f>
        <v>0</v>
      </c>
      <c r="AK88" s="379">
        <f t="shared" si="39"/>
        <v>0</v>
      </c>
      <c r="AL88" s="379">
        <f t="shared" si="39"/>
        <v>0</v>
      </c>
      <c r="AM88" s="379">
        <f t="shared" si="39"/>
        <v>0</v>
      </c>
      <c r="AN88" s="379">
        <f t="shared" si="39"/>
        <v>0</v>
      </c>
      <c r="AO88" s="379">
        <f t="shared" si="39"/>
        <v>0</v>
      </c>
      <c r="AP88" s="379">
        <f t="shared" si="39"/>
        <v>0</v>
      </c>
      <c r="AQ88" s="379">
        <f t="shared" si="39"/>
        <v>0</v>
      </c>
      <c r="AR88" s="379">
        <f t="shared" si="39"/>
        <v>0</v>
      </c>
      <c r="AS88" s="379">
        <f t="shared" si="39"/>
        <v>0</v>
      </c>
      <c r="AT88" s="379">
        <f t="shared" si="39"/>
        <v>0</v>
      </c>
      <c r="AU88" s="379">
        <f t="shared" si="39"/>
        <v>0</v>
      </c>
      <c r="AV88" s="379">
        <f t="shared" si="39"/>
        <v>0</v>
      </c>
      <c r="AW88" s="379">
        <f t="shared" si="39"/>
        <v>0</v>
      </c>
      <c r="AX88" s="379">
        <f t="shared" si="39"/>
        <v>0</v>
      </c>
      <c r="AY88" s="379">
        <f t="shared" si="39"/>
        <v>0</v>
      </c>
    </row>
    <row r="89" spans="2:51">
      <c r="G89" s="262"/>
    </row>
    <row r="90" spans="2:51">
      <c r="F90" s="263" t="s">
        <v>91</v>
      </c>
      <c r="G90" s="264">
        <f>SUM(G80:G88)</f>
        <v>0</v>
      </c>
    </row>
    <row r="91" spans="2:51">
      <c r="G91" s="265"/>
    </row>
    <row r="92" spans="2:51" ht="15" thickBot="1">
      <c r="B92" s="259" t="s">
        <v>99</v>
      </c>
      <c r="C92" s="261"/>
      <c r="D92" s="261"/>
      <c r="E92" s="260"/>
      <c r="F92" s="260"/>
      <c r="G92" s="663"/>
      <c r="H92" s="663"/>
      <c r="I92" s="664"/>
      <c r="J92" s="663"/>
      <c r="K92" s="663"/>
      <c r="L92" s="664"/>
      <c r="M92" s="663"/>
      <c r="N92" s="663"/>
      <c r="O92" s="664"/>
      <c r="P92" s="663"/>
      <c r="Q92" s="663"/>
      <c r="R92" s="664"/>
      <c r="S92" s="663"/>
      <c r="T92" s="663"/>
      <c r="U92" s="664"/>
      <c r="V92" s="663"/>
      <c r="W92" s="663"/>
      <c r="X92" s="664"/>
      <c r="Y92" s="663"/>
      <c r="Z92" s="663"/>
      <c r="AA92" s="664"/>
      <c r="AB92" s="663"/>
      <c r="AC92" s="663"/>
      <c r="AD92" s="664"/>
      <c r="AE92" s="663"/>
      <c r="AF92" s="663"/>
      <c r="AG92" s="664"/>
      <c r="AH92" s="663"/>
      <c r="AI92" s="663"/>
      <c r="AJ92" s="664"/>
      <c r="AK92" s="663"/>
      <c r="AL92" s="663"/>
      <c r="AM92" s="664"/>
      <c r="AN92" s="663"/>
      <c r="AO92" s="663"/>
      <c r="AP92" s="664"/>
      <c r="AQ92" s="663"/>
      <c r="AR92" s="663"/>
      <c r="AS92" s="664"/>
      <c r="AT92" s="663"/>
      <c r="AU92" s="663"/>
      <c r="AV92" s="664"/>
      <c r="AW92" s="663"/>
      <c r="AX92" s="663"/>
      <c r="AY92" s="664"/>
    </row>
    <row r="93" spans="2:51" ht="16" thickBot="1">
      <c r="B93" s="473" t="s">
        <v>88</v>
      </c>
      <c r="C93" s="474"/>
      <c r="D93" s="474"/>
      <c r="E93" s="473"/>
      <c r="F93" s="473" t="s">
        <v>161</v>
      </c>
      <c r="G93" s="475" t="s">
        <v>131</v>
      </c>
      <c r="H93" s="472"/>
      <c r="I93" s="472" t="s">
        <v>160</v>
      </c>
      <c r="K93" s="472" t="s">
        <v>201</v>
      </c>
      <c r="L93" s="472"/>
      <c r="M93" s="472"/>
      <c r="N93" s="472"/>
      <c r="O93" s="472"/>
      <c r="P93" s="472"/>
      <c r="R93" s="671">
        <v>2026</v>
      </c>
      <c r="S93" s="672"/>
      <c r="T93" s="672"/>
      <c r="U93" s="673"/>
      <c r="V93" s="457">
        <v>2027</v>
      </c>
      <c r="W93" s="458"/>
      <c r="X93" s="458"/>
      <c r="Y93" s="459"/>
      <c r="Z93" s="460">
        <v>2028</v>
      </c>
      <c r="AA93" s="458"/>
      <c r="AB93" s="458"/>
      <c r="AC93" s="459"/>
      <c r="AD93" s="461">
        <v>2029</v>
      </c>
      <c r="AE93" s="458"/>
      <c r="AF93" s="458"/>
      <c r="AG93" s="462"/>
      <c r="AH93" s="463" t="s">
        <v>200</v>
      </c>
      <c r="AJ93" s="470">
        <v>2026</v>
      </c>
      <c r="AK93" s="458"/>
      <c r="AL93" s="458"/>
      <c r="AM93" s="458"/>
      <c r="AN93" s="461">
        <v>2027</v>
      </c>
      <c r="AO93" s="458"/>
      <c r="AP93" s="458"/>
      <c r="AQ93" s="462"/>
      <c r="AR93" s="471">
        <v>2028</v>
      </c>
      <c r="AS93" s="458"/>
      <c r="AT93" s="458"/>
      <c r="AU93" s="458"/>
      <c r="AV93" s="461">
        <v>2029</v>
      </c>
      <c r="AW93" s="458"/>
      <c r="AX93" s="458"/>
      <c r="AY93" s="462"/>
    </row>
    <row r="94" spans="2:51" ht="15" thickBot="1">
      <c r="G94" s="262"/>
      <c r="K94" s="293">
        <v>2026</v>
      </c>
      <c r="L94" s="293">
        <v>2027</v>
      </c>
      <c r="M94" s="293">
        <v>2028</v>
      </c>
      <c r="N94" s="293">
        <v>2029</v>
      </c>
      <c r="O94" s="293">
        <v>2030</v>
      </c>
      <c r="P94" s="293">
        <v>2031</v>
      </c>
      <c r="R94" s="464" t="s">
        <v>22</v>
      </c>
      <c r="S94" s="465" t="s">
        <v>23</v>
      </c>
      <c r="T94" s="465" t="s">
        <v>24</v>
      </c>
      <c r="U94" s="466" t="s">
        <v>25</v>
      </c>
      <c r="V94" s="464" t="s">
        <v>22</v>
      </c>
      <c r="W94" s="465" t="s">
        <v>23</v>
      </c>
      <c r="X94" s="465" t="s">
        <v>24</v>
      </c>
      <c r="Y94" s="467" t="s">
        <v>25</v>
      </c>
      <c r="Z94" s="468" t="s">
        <v>22</v>
      </c>
      <c r="AA94" s="465" t="s">
        <v>23</v>
      </c>
      <c r="AB94" s="465" t="s">
        <v>24</v>
      </c>
      <c r="AC94" s="466" t="s">
        <v>25</v>
      </c>
      <c r="AD94" s="464" t="s">
        <v>22</v>
      </c>
      <c r="AE94" s="465" t="s">
        <v>23</v>
      </c>
      <c r="AF94" s="465" t="s">
        <v>24</v>
      </c>
      <c r="AG94" s="467" t="s">
        <v>25</v>
      </c>
      <c r="AH94" s="463"/>
      <c r="AJ94" s="464" t="s">
        <v>22</v>
      </c>
      <c r="AK94" s="465" t="s">
        <v>23</v>
      </c>
      <c r="AL94" s="465" t="s">
        <v>24</v>
      </c>
      <c r="AM94" s="466" t="s">
        <v>25</v>
      </c>
      <c r="AN94" s="464" t="s">
        <v>22</v>
      </c>
      <c r="AO94" s="465" t="s">
        <v>23</v>
      </c>
      <c r="AP94" s="465" t="s">
        <v>24</v>
      </c>
      <c r="AQ94" s="467" t="s">
        <v>25</v>
      </c>
      <c r="AR94" s="468" t="s">
        <v>22</v>
      </c>
      <c r="AS94" s="465" t="s">
        <v>23</v>
      </c>
      <c r="AT94" s="465" t="s">
        <v>24</v>
      </c>
      <c r="AU94" s="466" t="s">
        <v>25</v>
      </c>
      <c r="AV94" s="464" t="s">
        <v>22</v>
      </c>
      <c r="AW94" s="465" t="s">
        <v>23</v>
      </c>
      <c r="AX94" s="465" t="s">
        <v>24</v>
      </c>
      <c r="AY94" s="467" t="s">
        <v>25</v>
      </c>
    </row>
    <row r="95" spans="2:51" ht="15">
      <c r="B95" s="681"/>
      <c r="C95" s="682"/>
      <c r="D95" s="682"/>
      <c r="E95" s="355"/>
      <c r="F95" s="356"/>
      <c r="G95" s="357">
        <v>0</v>
      </c>
      <c r="I95" s="438"/>
      <c r="K95" s="441">
        <f>IF($K$14=F95,G95/I95,0)</f>
        <v>0</v>
      </c>
      <c r="L95" s="441">
        <f>IF(L$14=F95,$G95/$I95,K95)</f>
        <v>0</v>
      </c>
      <c r="M95" s="441">
        <f>IF($M$14=$F95,$G95/$I95,L95)</f>
        <v>0</v>
      </c>
      <c r="N95" s="441">
        <f>IF($N$14=$F95,$G95/$I95,M95)</f>
        <v>0</v>
      </c>
      <c r="O95" s="441">
        <f>IF($O$14=F95,$G95/$I95,N95)</f>
        <v>0</v>
      </c>
      <c r="P95" s="441">
        <f>IF($L$14=F95,$G95/$I95,O95)</f>
        <v>0</v>
      </c>
      <c r="R95" s="159"/>
      <c r="S95" s="160"/>
      <c r="T95" s="160"/>
      <c r="U95" s="161"/>
      <c r="V95" s="159"/>
      <c r="W95" s="160"/>
      <c r="X95" s="160"/>
      <c r="Y95" s="162"/>
      <c r="Z95" s="163"/>
      <c r="AA95" s="160"/>
      <c r="AB95" s="160"/>
      <c r="AC95" s="161"/>
      <c r="AD95" s="159"/>
      <c r="AE95" s="160"/>
      <c r="AF95" s="160"/>
      <c r="AG95" s="162"/>
      <c r="AH95" s="127" t="str">
        <f>IF(SUM(R95:AG95)=1,"OK",IF(SUM(R95:AG95)=0,"","SUM≠100%"))</f>
        <v/>
      </c>
      <c r="AJ95" s="379">
        <f>R95*$G95</f>
        <v>0</v>
      </c>
      <c r="AK95" s="379">
        <f t="shared" ref="AK95:AY98" si="47">S95*$G95</f>
        <v>0</v>
      </c>
      <c r="AL95" s="379">
        <f t="shared" si="47"/>
        <v>0</v>
      </c>
      <c r="AM95" s="379">
        <f t="shared" si="47"/>
        <v>0</v>
      </c>
      <c r="AN95" s="379">
        <f t="shared" si="47"/>
        <v>0</v>
      </c>
      <c r="AO95" s="379">
        <f t="shared" si="47"/>
        <v>0</v>
      </c>
      <c r="AP95" s="379">
        <f t="shared" si="47"/>
        <v>0</v>
      </c>
      <c r="AQ95" s="379">
        <f t="shared" si="47"/>
        <v>0</v>
      </c>
      <c r="AR95" s="379">
        <f t="shared" si="47"/>
        <v>0</v>
      </c>
      <c r="AS95" s="379">
        <f t="shared" si="47"/>
        <v>0</v>
      </c>
      <c r="AT95" s="379">
        <f t="shared" si="47"/>
        <v>0</v>
      </c>
      <c r="AU95" s="379">
        <f t="shared" si="47"/>
        <v>0</v>
      </c>
      <c r="AV95" s="379">
        <f t="shared" si="47"/>
        <v>0</v>
      </c>
      <c r="AW95" s="379">
        <f t="shared" si="47"/>
        <v>0</v>
      </c>
      <c r="AX95" s="379">
        <f t="shared" si="47"/>
        <v>0</v>
      </c>
      <c r="AY95" s="379">
        <f t="shared" si="47"/>
        <v>0</v>
      </c>
    </row>
    <row r="96" spans="2:51" ht="15">
      <c r="B96" s="667"/>
      <c r="C96" s="668"/>
      <c r="D96" s="668"/>
      <c r="E96" s="360"/>
      <c r="F96" s="365"/>
      <c r="G96" s="362">
        <v>0</v>
      </c>
      <c r="I96" s="439"/>
      <c r="K96" s="441">
        <f t="shared" ref="K96:K98" si="48">IF($K$14=F96,G96/I96,0)</f>
        <v>0</v>
      </c>
      <c r="L96" s="441">
        <f t="shared" ref="L96:L98" si="49">IF(L$14=F96,$G96/$I96,K96)</f>
        <v>0</v>
      </c>
      <c r="M96" s="441">
        <f t="shared" ref="M96:M98" si="50">IF($M$14=$F96,$G96/$I96,L96)</f>
        <v>0</v>
      </c>
      <c r="N96" s="441">
        <f t="shared" ref="N96:N98" si="51">IF($N$14=$F96,$G96/$I96,M96)</f>
        <v>0</v>
      </c>
      <c r="O96" s="441">
        <f t="shared" ref="O96:O98" si="52">IF($O$14=F96,$G96/$I96,N96)</f>
        <v>0</v>
      </c>
      <c r="P96" s="441">
        <f t="shared" ref="P96:P98" si="53">IF($L$14=F96,$G96/$I96,O96)</f>
        <v>0</v>
      </c>
      <c r="R96" s="164"/>
      <c r="S96" s="165"/>
      <c r="T96" s="165"/>
      <c r="U96" s="166"/>
      <c r="V96" s="164"/>
      <c r="W96" s="165"/>
      <c r="X96" s="165"/>
      <c r="Y96" s="167"/>
      <c r="Z96" s="168"/>
      <c r="AA96" s="165"/>
      <c r="AB96" s="165"/>
      <c r="AC96" s="166"/>
      <c r="AD96" s="164"/>
      <c r="AE96" s="165"/>
      <c r="AF96" s="165"/>
      <c r="AG96" s="167"/>
      <c r="AH96" s="128" t="str">
        <f>IF(SUM(R96:AG96)=1,"OK",IF(SUM(R96:AG96)=0,"","SUM≠100%"))</f>
        <v/>
      </c>
      <c r="AJ96" s="379">
        <f t="shared" ref="AJ96:AJ98" si="54">R96*$G96</f>
        <v>0</v>
      </c>
      <c r="AK96" s="379">
        <f t="shared" si="47"/>
        <v>0</v>
      </c>
      <c r="AL96" s="379">
        <f t="shared" si="47"/>
        <v>0</v>
      </c>
      <c r="AM96" s="379">
        <f t="shared" si="47"/>
        <v>0</v>
      </c>
      <c r="AN96" s="379">
        <f t="shared" si="47"/>
        <v>0</v>
      </c>
      <c r="AO96" s="379">
        <f t="shared" si="47"/>
        <v>0</v>
      </c>
      <c r="AP96" s="379">
        <f t="shared" si="47"/>
        <v>0</v>
      </c>
      <c r="AQ96" s="379">
        <f t="shared" si="47"/>
        <v>0</v>
      </c>
      <c r="AR96" s="379">
        <f t="shared" si="47"/>
        <v>0</v>
      </c>
      <c r="AS96" s="379">
        <f t="shared" si="47"/>
        <v>0</v>
      </c>
      <c r="AT96" s="379">
        <f t="shared" si="47"/>
        <v>0</v>
      </c>
      <c r="AU96" s="379">
        <f t="shared" si="47"/>
        <v>0</v>
      </c>
      <c r="AV96" s="379">
        <f t="shared" si="47"/>
        <v>0</v>
      </c>
      <c r="AW96" s="379">
        <f t="shared" si="47"/>
        <v>0</v>
      </c>
      <c r="AX96" s="379">
        <f t="shared" si="47"/>
        <v>0</v>
      </c>
      <c r="AY96" s="379">
        <f t="shared" si="47"/>
        <v>0</v>
      </c>
    </row>
    <row r="97" spans="2:51" ht="15">
      <c r="B97" s="667"/>
      <c r="C97" s="668"/>
      <c r="D97" s="668"/>
      <c r="E97" s="360"/>
      <c r="F97" s="365"/>
      <c r="G97" s="362">
        <v>0</v>
      </c>
      <c r="I97" s="439"/>
      <c r="K97" s="441">
        <f t="shared" si="48"/>
        <v>0</v>
      </c>
      <c r="L97" s="441">
        <f t="shared" si="49"/>
        <v>0</v>
      </c>
      <c r="M97" s="441">
        <f t="shared" si="50"/>
        <v>0</v>
      </c>
      <c r="N97" s="441">
        <f t="shared" si="51"/>
        <v>0</v>
      </c>
      <c r="O97" s="441">
        <f t="shared" si="52"/>
        <v>0</v>
      </c>
      <c r="P97" s="441">
        <f t="shared" si="53"/>
        <v>0</v>
      </c>
      <c r="R97" s="164"/>
      <c r="S97" s="165"/>
      <c r="T97" s="165"/>
      <c r="U97" s="166"/>
      <c r="V97" s="164"/>
      <c r="W97" s="165"/>
      <c r="X97" s="165"/>
      <c r="Y97" s="167"/>
      <c r="Z97" s="168"/>
      <c r="AA97" s="165"/>
      <c r="AB97" s="165"/>
      <c r="AC97" s="166"/>
      <c r="AD97" s="164"/>
      <c r="AE97" s="165"/>
      <c r="AF97" s="165"/>
      <c r="AG97" s="167"/>
      <c r="AH97" s="128" t="str">
        <f>IF(SUM(R97:AG97)=1,"OK",IF(SUM(R97:AG97)=0,"","SUM≠100%"))</f>
        <v/>
      </c>
      <c r="AJ97" s="379">
        <f t="shared" si="54"/>
        <v>0</v>
      </c>
      <c r="AK97" s="379">
        <f t="shared" si="47"/>
        <v>0</v>
      </c>
      <c r="AL97" s="379">
        <f t="shared" si="47"/>
        <v>0</v>
      </c>
      <c r="AM97" s="379">
        <f t="shared" si="47"/>
        <v>0</v>
      </c>
      <c r="AN97" s="379">
        <f t="shared" si="47"/>
        <v>0</v>
      </c>
      <c r="AO97" s="379">
        <f t="shared" si="47"/>
        <v>0</v>
      </c>
      <c r="AP97" s="379">
        <f t="shared" si="47"/>
        <v>0</v>
      </c>
      <c r="AQ97" s="379">
        <f t="shared" si="47"/>
        <v>0</v>
      </c>
      <c r="AR97" s="379">
        <f t="shared" si="47"/>
        <v>0</v>
      </c>
      <c r="AS97" s="379">
        <f t="shared" si="47"/>
        <v>0</v>
      </c>
      <c r="AT97" s="379">
        <f t="shared" si="47"/>
        <v>0</v>
      </c>
      <c r="AU97" s="379">
        <f t="shared" si="47"/>
        <v>0</v>
      </c>
      <c r="AV97" s="379">
        <f t="shared" si="47"/>
        <v>0</v>
      </c>
      <c r="AW97" s="379">
        <f t="shared" si="47"/>
        <v>0</v>
      </c>
      <c r="AX97" s="379">
        <f t="shared" si="47"/>
        <v>0</v>
      </c>
      <c r="AY97" s="379">
        <f t="shared" si="47"/>
        <v>0</v>
      </c>
    </row>
    <row r="98" spans="2:51" ht="15">
      <c r="B98" s="669"/>
      <c r="C98" s="670"/>
      <c r="D98" s="670"/>
      <c r="E98" s="366"/>
      <c r="F98" s="366"/>
      <c r="G98" s="367">
        <v>0</v>
      </c>
      <c r="I98" s="440"/>
      <c r="K98" s="441">
        <f t="shared" si="48"/>
        <v>0</v>
      </c>
      <c r="L98" s="441">
        <f t="shared" si="49"/>
        <v>0</v>
      </c>
      <c r="M98" s="441">
        <f t="shared" si="50"/>
        <v>0</v>
      </c>
      <c r="N98" s="441">
        <f t="shared" si="51"/>
        <v>0</v>
      </c>
      <c r="O98" s="441">
        <f t="shared" si="52"/>
        <v>0</v>
      </c>
      <c r="P98" s="441">
        <f t="shared" si="53"/>
        <v>0</v>
      </c>
      <c r="R98" s="164"/>
      <c r="S98" s="165"/>
      <c r="T98" s="165"/>
      <c r="U98" s="166"/>
      <c r="V98" s="164"/>
      <c r="W98" s="165"/>
      <c r="X98" s="165"/>
      <c r="Y98" s="167"/>
      <c r="Z98" s="168"/>
      <c r="AA98" s="165"/>
      <c r="AB98" s="165"/>
      <c r="AC98" s="166"/>
      <c r="AD98" s="164"/>
      <c r="AE98" s="165"/>
      <c r="AF98" s="165"/>
      <c r="AG98" s="167"/>
      <c r="AH98" s="128" t="str">
        <f>IF(SUM(R98:AG98)=1,"OK",IF(SUM(R98:AG98)=0,"","SUM≠100%"))</f>
        <v/>
      </c>
      <c r="AJ98" s="379">
        <f t="shared" si="54"/>
        <v>0</v>
      </c>
      <c r="AK98" s="379">
        <f t="shared" si="47"/>
        <v>0</v>
      </c>
      <c r="AL98" s="379">
        <f t="shared" si="47"/>
        <v>0</v>
      </c>
      <c r="AM98" s="379">
        <f t="shared" si="47"/>
        <v>0</v>
      </c>
      <c r="AN98" s="379">
        <f t="shared" si="47"/>
        <v>0</v>
      </c>
      <c r="AO98" s="379">
        <f t="shared" si="47"/>
        <v>0</v>
      </c>
      <c r="AP98" s="379">
        <f t="shared" si="47"/>
        <v>0</v>
      </c>
      <c r="AQ98" s="379">
        <f t="shared" si="47"/>
        <v>0</v>
      </c>
      <c r="AR98" s="379">
        <f t="shared" si="47"/>
        <v>0</v>
      </c>
      <c r="AS98" s="379">
        <f t="shared" si="47"/>
        <v>0</v>
      </c>
      <c r="AT98" s="379">
        <f t="shared" si="47"/>
        <v>0</v>
      </c>
      <c r="AU98" s="379">
        <f t="shared" si="47"/>
        <v>0</v>
      </c>
      <c r="AV98" s="379">
        <f t="shared" si="47"/>
        <v>0</v>
      </c>
      <c r="AW98" s="379">
        <f t="shared" si="47"/>
        <v>0</v>
      </c>
      <c r="AX98" s="379">
        <f t="shared" si="47"/>
        <v>0</v>
      </c>
      <c r="AY98" s="379">
        <f t="shared" si="47"/>
        <v>0</v>
      </c>
    </row>
    <row r="99" spans="2:51">
      <c r="G99" s="262"/>
    </row>
    <row r="100" spans="2:51" ht="15" thickBot="1">
      <c r="F100" s="263" t="s">
        <v>91</v>
      </c>
      <c r="G100" s="264">
        <f>SUM(G95:G98)</f>
        <v>0</v>
      </c>
    </row>
    <row r="101" spans="2:51" ht="16" thickBot="1">
      <c r="G101" s="265"/>
      <c r="K101" s="225" t="s">
        <v>162</v>
      </c>
      <c r="AJ101" s="470">
        <v>2026</v>
      </c>
      <c r="AK101" s="458"/>
      <c r="AL101" s="458"/>
      <c r="AM101" s="458"/>
      <c r="AN101" s="461">
        <v>2027</v>
      </c>
      <c r="AO101" s="458"/>
      <c r="AP101" s="458"/>
      <c r="AQ101" s="462"/>
      <c r="AR101" s="471">
        <v>2028</v>
      </c>
      <c r="AS101" s="458"/>
      <c r="AT101" s="458"/>
      <c r="AU101" s="458"/>
      <c r="AV101" s="461">
        <v>2029</v>
      </c>
      <c r="AW101" s="458"/>
      <c r="AX101" s="458"/>
      <c r="AY101" s="462"/>
    </row>
    <row r="102" spans="2:51" ht="16" thickTop="1" thickBot="1">
      <c r="B102" s="245"/>
      <c r="C102" s="245" t="s">
        <v>132</v>
      </c>
      <c r="D102" s="245"/>
      <c r="G102" s="267">
        <f>G25+G46+G62+G75+G90+G100</f>
        <v>0</v>
      </c>
      <c r="K102" s="293">
        <v>2026</v>
      </c>
      <c r="L102" s="293">
        <v>2027</v>
      </c>
      <c r="M102" s="293">
        <v>2028</v>
      </c>
      <c r="N102" s="293">
        <v>2029</v>
      </c>
      <c r="O102" s="293">
        <v>2030</v>
      </c>
      <c r="P102" s="293">
        <v>2031</v>
      </c>
      <c r="AJ102" s="464" t="s">
        <v>22</v>
      </c>
      <c r="AK102" s="465" t="s">
        <v>23</v>
      </c>
      <c r="AL102" s="465" t="s">
        <v>24</v>
      </c>
      <c r="AM102" s="466" t="s">
        <v>25</v>
      </c>
      <c r="AN102" s="464" t="s">
        <v>22</v>
      </c>
      <c r="AO102" s="465" t="s">
        <v>23</v>
      </c>
      <c r="AP102" s="465" t="s">
        <v>24</v>
      </c>
      <c r="AQ102" s="467" t="s">
        <v>25</v>
      </c>
      <c r="AR102" s="468" t="s">
        <v>22</v>
      </c>
      <c r="AS102" s="465" t="s">
        <v>23</v>
      </c>
      <c r="AT102" s="465" t="s">
        <v>24</v>
      </c>
      <c r="AU102" s="466" t="s">
        <v>25</v>
      </c>
      <c r="AV102" s="464" t="s">
        <v>22</v>
      </c>
      <c r="AW102" s="465" t="s">
        <v>23</v>
      </c>
      <c r="AX102" s="465" t="s">
        <v>24</v>
      </c>
      <c r="AY102" s="467" t="s">
        <v>25</v>
      </c>
    </row>
    <row r="103" spans="2:51">
      <c r="B103" s="245"/>
      <c r="C103" s="245"/>
      <c r="D103" s="245"/>
      <c r="G103" s="268"/>
      <c r="K103" s="442">
        <f>SUM(K16+K17+K18+K19+K20+K21+K22+K23)+K30+K31+K32+K33+K34+K35+K36+K37+K39+K38+K40+K41+K42+K43+K44+K51+K52+K53+K54+K55+K56+K57+K58+K59+K60+K67+K68+K69+K70+K71+K72+K73+K80+K81+K82+K83+K84+K85+K86+K87+K88+K95+K96+K97+K98</f>
        <v>0</v>
      </c>
      <c r="L103" s="442">
        <f t="shared" ref="L103:P103" si="55">SUM(L16+L17+L18+L19+L20+L21+L22+L23)+L30+L31+L32+L33+L34+L35+L36+L37+L39+L38+L40+L41+L42+L43+L44+L51+L52+L53+L54+L55+L56+L57+L58+L59+L60+L67+L68+L69+L70+L71+L72+L73+L80+L81+L82+L83+L84+L85+L86+L87+L88+L95+L96+L97+L98</f>
        <v>0</v>
      </c>
      <c r="M103" s="442">
        <f t="shared" si="55"/>
        <v>0</v>
      </c>
      <c r="N103" s="442">
        <f t="shared" si="55"/>
        <v>0</v>
      </c>
      <c r="O103" s="442">
        <f t="shared" si="55"/>
        <v>0</v>
      </c>
      <c r="P103" s="442">
        <f t="shared" si="55"/>
        <v>0</v>
      </c>
      <c r="AJ103" s="442">
        <f>AJ95+AJ96+AJ97+AJ98+AJ88+AJ87+AJ86+AJ85+AJ84+AJ83+AJ82+AJ81+AJ80+AJ73+AJ71+AJ72+AJ70+AJ69+AJ68+AJ67+AJ60+AJ59+AJ58+AJ57+AJ56+AJ55+AJ54+AJ53+AJ52+AJ51+AJ44+AJ43+AJ42+AJ41+AJ40+AJ39+AJ38+AJ37+AJ36+AJ35+AJ34+AJ33+AJ32+AJ31+AJ30+AJ23+AJ22+AJ21+AJ19+AJ20+AJ18+AJ17+AJ16</f>
        <v>0</v>
      </c>
      <c r="AK103" s="442">
        <f t="shared" ref="AK103:AY103" si="56">AK95+AK96+AK97+AK98+AK88+AK87+AK86+AK85+AK84+AK83+AK82+AK81+AK80+AK73+AK71+AK72+AK70+AK69+AK68+AK67+AK60+AK59+AK58+AK57+AK56+AK55+AK54+AK53+AK52+AK51+AK44+AK43+AK42+AK41+AK40+AK39+AK38+AK37+AK36+AK35+AK34+AK33+AK32+AK31+AK30+AK23+AK22+AK21+AK19+AK20+AK18+AK17+AK16</f>
        <v>0</v>
      </c>
      <c r="AL103" s="442">
        <f t="shared" si="56"/>
        <v>0</v>
      </c>
      <c r="AM103" s="442">
        <f t="shared" si="56"/>
        <v>0</v>
      </c>
      <c r="AN103" s="442">
        <f t="shared" si="56"/>
        <v>0</v>
      </c>
      <c r="AO103" s="442">
        <f t="shared" si="56"/>
        <v>0</v>
      </c>
      <c r="AP103" s="442">
        <f t="shared" si="56"/>
        <v>0</v>
      </c>
      <c r="AQ103" s="442">
        <f t="shared" si="56"/>
        <v>0</v>
      </c>
      <c r="AR103" s="442">
        <f t="shared" si="56"/>
        <v>0</v>
      </c>
      <c r="AS103" s="442">
        <f t="shared" si="56"/>
        <v>0</v>
      </c>
      <c r="AT103" s="442">
        <f t="shared" si="56"/>
        <v>0</v>
      </c>
      <c r="AU103" s="442">
        <f t="shared" si="56"/>
        <v>0</v>
      </c>
      <c r="AV103" s="442">
        <f t="shared" si="56"/>
        <v>0</v>
      </c>
      <c r="AW103" s="442">
        <f t="shared" si="56"/>
        <v>0</v>
      </c>
      <c r="AX103" s="442">
        <f t="shared" si="56"/>
        <v>0</v>
      </c>
      <c r="AY103" s="442">
        <f t="shared" si="56"/>
        <v>0</v>
      </c>
    </row>
    <row r="104" spans="2:51">
      <c r="B104" s="245" t="s">
        <v>100</v>
      </c>
      <c r="C104" s="251"/>
      <c r="D104" s="249"/>
      <c r="E104" s="249"/>
      <c r="F104" s="249"/>
      <c r="G104" s="269"/>
    </row>
    <row r="105" spans="2:51">
      <c r="B105" s="225" t="s">
        <v>101</v>
      </c>
      <c r="C105" s="225" t="s">
        <v>132</v>
      </c>
      <c r="D105" s="249"/>
      <c r="E105" s="249"/>
      <c r="F105" s="249"/>
      <c r="G105" s="265">
        <f>G102</f>
        <v>0</v>
      </c>
    </row>
    <row r="106" spans="2:51">
      <c r="B106" s="225" t="s">
        <v>102</v>
      </c>
      <c r="C106" s="225" t="s">
        <v>103</v>
      </c>
      <c r="D106" s="245"/>
      <c r="E106" s="270"/>
      <c r="F106" s="270"/>
      <c r="G106" s="561">
        <f>47.4%</f>
        <v>0.47399999999999998</v>
      </c>
    </row>
    <row r="107" spans="2:51">
      <c r="B107" s="225" t="s">
        <v>104</v>
      </c>
      <c r="C107" s="225" t="s">
        <v>105</v>
      </c>
      <c r="D107" s="245"/>
      <c r="E107" s="245"/>
      <c r="F107" s="245"/>
      <c r="G107" s="271">
        <f>G105*G106</f>
        <v>0</v>
      </c>
    </row>
    <row r="108" spans="2:51">
      <c r="G108" s="265"/>
    </row>
    <row r="109" spans="2:51">
      <c r="B109" s="225" t="s">
        <v>106</v>
      </c>
      <c r="C109" s="225" t="s">
        <v>224</v>
      </c>
      <c r="D109" s="245"/>
      <c r="G109" s="265"/>
    </row>
    <row r="110" spans="2:51">
      <c r="B110" s="369"/>
      <c r="C110" s="370"/>
      <c r="D110" s="370"/>
      <c r="E110" s="355"/>
      <c r="F110" s="355"/>
      <c r="G110" s="357">
        <v>0</v>
      </c>
      <c r="M110" s="272"/>
    </row>
    <row r="111" spans="2:51">
      <c r="B111" s="683"/>
      <c r="C111" s="684"/>
      <c r="D111" s="684"/>
      <c r="E111" s="366"/>
      <c r="F111" s="366"/>
      <c r="G111" s="367">
        <v>0</v>
      </c>
    </row>
    <row r="112" spans="2:51" ht="15" thickBot="1">
      <c r="B112" s="245"/>
      <c r="C112" s="273"/>
      <c r="D112" s="273"/>
      <c r="E112" s="273"/>
      <c r="F112" s="273"/>
      <c r="G112" s="274"/>
    </row>
    <row r="113" spans="2:13" ht="15" thickTop="1">
      <c r="B113" s="225" t="s">
        <v>107</v>
      </c>
      <c r="C113" s="225" t="s">
        <v>225</v>
      </c>
      <c r="D113" s="245"/>
      <c r="E113" s="275"/>
      <c r="F113" s="276"/>
      <c r="G113" s="265">
        <f>(G107-G110-G111)</f>
        <v>0</v>
      </c>
    </row>
    <row r="114" spans="2:13">
      <c r="C114" s="273"/>
      <c r="D114" s="273"/>
      <c r="E114" s="273"/>
      <c r="F114" s="273"/>
      <c r="G114" s="265"/>
    </row>
    <row r="115" spans="2:13">
      <c r="B115" s="225" t="s">
        <v>108</v>
      </c>
      <c r="C115" s="225" t="s">
        <v>109</v>
      </c>
      <c r="D115" s="245"/>
      <c r="E115" s="245"/>
      <c r="F115" s="245"/>
      <c r="G115" s="289">
        <v>948000</v>
      </c>
      <c r="I115" s="277" t="str">
        <f>IF(G115&gt;G113,"U vraagt meer subsidie aan dan de maximaal toegestane investeringssubsidie!","")</f>
        <v>U vraagt meer subsidie aan dan de maximaal toegestane investeringssubsidie!</v>
      </c>
    </row>
    <row r="116" spans="2:13">
      <c r="C116" s="273"/>
      <c r="D116" s="273"/>
      <c r="E116" s="273"/>
      <c r="F116" s="273"/>
    </row>
    <row r="117" spans="2:13">
      <c r="B117" s="245" t="s">
        <v>110</v>
      </c>
      <c r="C117" s="251"/>
      <c r="D117" s="249"/>
      <c r="E117" s="251"/>
      <c r="F117" s="251"/>
      <c r="G117" s="278"/>
    </row>
    <row r="118" spans="2:13">
      <c r="B118" s="225" t="s">
        <v>111</v>
      </c>
      <c r="C118" s="225" t="s">
        <v>133</v>
      </c>
      <c r="G118" s="265">
        <f>G102</f>
        <v>0</v>
      </c>
    </row>
    <row r="119" spans="2:13">
      <c r="B119" s="225" t="s">
        <v>112</v>
      </c>
      <c r="C119" s="225" t="s">
        <v>113</v>
      </c>
      <c r="G119" s="265">
        <f>G110+G111</f>
        <v>0</v>
      </c>
    </row>
    <row r="120" spans="2:13">
      <c r="B120" s="225" t="s">
        <v>114</v>
      </c>
      <c r="C120" s="225" t="s">
        <v>115</v>
      </c>
      <c r="G120" s="279">
        <f>G115</f>
        <v>948000</v>
      </c>
    </row>
    <row r="121" spans="2:13">
      <c r="B121" s="225" t="s">
        <v>116</v>
      </c>
      <c r="C121" s="225" t="s">
        <v>226</v>
      </c>
      <c r="G121" s="271">
        <f>G118-G119-G120</f>
        <v>-948000</v>
      </c>
    </row>
    <row r="122" spans="2:13">
      <c r="C122" s="273"/>
      <c r="G122" s="271"/>
    </row>
    <row r="123" spans="2:13" ht="16">
      <c r="B123" s="280"/>
      <c r="C123" s="281"/>
      <c r="D123" s="281"/>
      <c r="E123" s="281"/>
      <c r="F123" s="281"/>
      <c r="G123" s="280"/>
    </row>
    <row r="124" spans="2:13" ht="16">
      <c r="B124" s="245" t="s">
        <v>117</v>
      </c>
      <c r="C124" s="249"/>
      <c r="D124" s="249"/>
      <c r="E124" s="249"/>
      <c r="F124" s="249"/>
      <c r="G124" s="249"/>
      <c r="H124" s="280"/>
      <c r="I124" s="280"/>
      <c r="J124" s="280"/>
      <c r="K124" s="280"/>
      <c r="L124" s="280"/>
      <c r="M124" s="280"/>
    </row>
    <row r="125" spans="2:13" ht="16">
      <c r="B125" s="685" t="s">
        <v>221</v>
      </c>
      <c r="C125" s="686"/>
      <c r="D125" s="686"/>
      <c r="E125" s="686"/>
      <c r="F125" s="686"/>
      <c r="G125" s="687"/>
      <c r="H125" s="282"/>
      <c r="I125" s="282"/>
      <c r="J125" s="282"/>
      <c r="K125" s="282"/>
      <c r="L125" s="282"/>
      <c r="M125" s="282"/>
    </row>
    <row r="126" spans="2:13" ht="14.25" customHeight="1">
      <c r="B126" s="688"/>
      <c r="C126" s="689"/>
      <c r="D126" s="689"/>
      <c r="E126" s="689"/>
      <c r="F126" s="689"/>
      <c r="G126" s="690"/>
    </row>
    <row r="127" spans="2:13" ht="14.25" customHeight="1">
      <c r="B127" s="688"/>
      <c r="C127" s="689"/>
      <c r="D127" s="689"/>
      <c r="E127" s="689"/>
      <c r="F127" s="689"/>
      <c r="G127" s="690"/>
    </row>
    <row r="128" spans="2:13" ht="14.25" customHeight="1">
      <c r="B128" s="688"/>
      <c r="C128" s="689"/>
      <c r="D128" s="689"/>
      <c r="E128" s="689"/>
      <c r="F128" s="689"/>
      <c r="G128" s="690"/>
    </row>
    <row r="129" spans="2:7" ht="14.25" customHeight="1">
      <c r="B129" s="688"/>
      <c r="C129" s="689"/>
      <c r="D129" s="689"/>
      <c r="E129" s="689"/>
      <c r="F129" s="689"/>
      <c r="G129" s="690"/>
    </row>
    <row r="130" spans="2:7" ht="14.25" customHeight="1">
      <c r="B130" s="688"/>
      <c r="C130" s="689"/>
      <c r="D130" s="689"/>
      <c r="E130" s="689"/>
      <c r="F130" s="689"/>
      <c r="G130" s="690"/>
    </row>
    <row r="131" spans="2:7" ht="14.25" customHeight="1">
      <c r="B131" s="688"/>
      <c r="C131" s="689"/>
      <c r="D131" s="689"/>
      <c r="E131" s="689"/>
      <c r="F131" s="689"/>
      <c r="G131" s="690"/>
    </row>
    <row r="132" spans="2:7" ht="14.25" customHeight="1">
      <c r="B132" s="688"/>
      <c r="C132" s="689"/>
      <c r="D132" s="689"/>
      <c r="E132" s="689"/>
      <c r="F132" s="689"/>
      <c r="G132" s="690"/>
    </row>
    <row r="133" spans="2:7" ht="14.25" customHeight="1">
      <c r="B133" s="688"/>
      <c r="C133" s="689"/>
      <c r="D133" s="689"/>
      <c r="E133" s="689"/>
      <c r="F133" s="689"/>
      <c r="G133" s="690"/>
    </row>
    <row r="134" spans="2:7" ht="14.25" customHeight="1">
      <c r="B134" s="688"/>
      <c r="C134" s="689"/>
      <c r="D134" s="689"/>
      <c r="E134" s="689"/>
      <c r="F134" s="689"/>
      <c r="G134" s="690"/>
    </row>
    <row r="135" spans="2:7" ht="14.25" customHeight="1">
      <c r="B135" s="688"/>
      <c r="C135" s="689"/>
      <c r="D135" s="689"/>
      <c r="E135" s="689"/>
      <c r="F135" s="689"/>
      <c r="G135" s="690"/>
    </row>
    <row r="136" spans="2:7" ht="14.25" customHeight="1">
      <c r="B136" s="688"/>
      <c r="C136" s="689"/>
      <c r="D136" s="689"/>
      <c r="E136" s="689"/>
      <c r="F136" s="689"/>
      <c r="G136" s="690"/>
    </row>
    <row r="137" spans="2:7" ht="14.25" customHeight="1">
      <c r="B137" s="688"/>
      <c r="C137" s="689"/>
      <c r="D137" s="689"/>
      <c r="E137" s="689"/>
      <c r="F137" s="689"/>
      <c r="G137" s="690"/>
    </row>
    <row r="138" spans="2:7" ht="14.25" customHeight="1">
      <c r="B138" s="688"/>
      <c r="C138" s="689"/>
      <c r="D138" s="689"/>
      <c r="E138" s="689"/>
      <c r="F138" s="689"/>
      <c r="G138" s="690"/>
    </row>
    <row r="139" spans="2:7" ht="14.25" customHeight="1">
      <c r="B139" s="688"/>
      <c r="C139" s="689"/>
      <c r="D139" s="689"/>
      <c r="E139" s="689"/>
      <c r="F139" s="689"/>
      <c r="G139" s="690"/>
    </row>
    <row r="140" spans="2:7" ht="14.25" customHeight="1">
      <c r="B140" s="688"/>
      <c r="C140" s="689"/>
      <c r="D140" s="689"/>
      <c r="E140" s="689"/>
      <c r="F140" s="689"/>
      <c r="G140" s="690"/>
    </row>
    <row r="141" spans="2:7" ht="14.25" customHeight="1">
      <c r="B141" s="688"/>
      <c r="C141" s="689"/>
      <c r="D141" s="689"/>
      <c r="E141" s="689"/>
      <c r="F141" s="689"/>
      <c r="G141" s="690"/>
    </row>
    <row r="142" spans="2:7" ht="14.25" customHeight="1">
      <c r="B142" s="688"/>
      <c r="C142" s="689"/>
      <c r="D142" s="689"/>
      <c r="E142" s="689"/>
      <c r="F142" s="689"/>
      <c r="G142" s="690"/>
    </row>
    <row r="143" spans="2:7" ht="14.25" customHeight="1">
      <c r="B143" s="688"/>
      <c r="C143" s="689"/>
      <c r="D143" s="689"/>
      <c r="E143" s="689"/>
      <c r="F143" s="689"/>
      <c r="G143" s="690"/>
    </row>
    <row r="144" spans="2:7" ht="14.25" customHeight="1">
      <c r="B144" s="688"/>
      <c r="C144" s="689"/>
      <c r="D144" s="689"/>
      <c r="E144" s="689"/>
      <c r="F144" s="689"/>
      <c r="G144" s="690"/>
    </row>
    <row r="145" spans="2:7" ht="14.25" customHeight="1">
      <c r="B145" s="688"/>
      <c r="C145" s="689"/>
      <c r="D145" s="689"/>
      <c r="E145" s="689"/>
      <c r="F145" s="689"/>
      <c r="G145" s="690"/>
    </row>
    <row r="146" spans="2:7" ht="14.25" customHeight="1">
      <c r="B146" s="688"/>
      <c r="C146" s="689"/>
      <c r="D146" s="689"/>
      <c r="E146" s="689"/>
      <c r="F146" s="689"/>
      <c r="G146" s="690"/>
    </row>
    <row r="147" spans="2:7" ht="15" customHeight="1">
      <c r="B147" s="691"/>
      <c r="C147" s="692"/>
      <c r="D147" s="692"/>
      <c r="E147" s="692"/>
      <c r="F147" s="692"/>
      <c r="G147" s="693"/>
    </row>
    <row r="148" spans="2:7" ht="14.25" customHeight="1"/>
    <row r="149" spans="2:7" ht="14.25" customHeight="1"/>
  </sheetData>
  <sheetProtection algorithmName="SHA-512" hashValue="D7xG3e2HeyGGvlahipASUVZlKgnYOYDJjAmFCuFDAZhFVSUulJc65+O442a5j7avGAu7SPOkoVMU2+QU66Va5g==" saltValue="JdM2tFvzArPoYwCaTO6qHA==" spinCount="100000" sheet="1" objects="1" scenarios="1"/>
  <mergeCells count="136">
    <mergeCell ref="B97:D97"/>
    <mergeCell ref="B98:D98"/>
    <mergeCell ref="B111:D111"/>
    <mergeCell ref="B125:G147"/>
    <mergeCell ref="AQ92:AS92"/>
    <mergeCell ref="AT92:AV92"/>
    <mergeCell ref="AW92:AY92"/>
    <mergeCell ref="R93:U93"/>
    <mergeCell ref="B95:D95"/>
    <mergeCell ref="B96:D96"/>
    <mergeCell ref="Y92:AA92"/>
    <mergeCell ref="AB92:AD92"/>
    <mergeCell ref="AE92:AG92"/>
    <mergeCell ref="AH92:AJ92"/>
    <mergeCell ref="AK92:AM92"/>
    <mergeCell ref="AN92:AP92"/>
    <mergeCell ref="G92:I92"/>
    <mergeCell ref="J92:L92"/>
    <mergeCell ref="M92:O92"/>
    <mergeCell ref="P92:R92"/>
    <mergeCell ref="S92:U92"/>
    <mergeCell ref="V92:X92"/>
    <mergeCell ref="AW77:AY77"/>
    <mergeCell ref="R78:U78"/>
    <mergeCell ref="B80:D80"/>
    <mergeCell ref="B81:D81"/>
    <mergeCell ref="B82:D82"/>
    <mergeCell ref="B88:D88"/>
    <mergeCell ref="AE77:AG77"/>
    <mergeCell ref="AH77:AJ77"/>
    <mergeCell ref="AK77:AM77"/>
    <mergeCell ref="AN77:AP77"/>
    <mergeCell ref="AQ77:AS77"/>
    <mergeCell ref="AT77:AV77"/>
    <mergeCell ref="M77:O77"/>
    <mergeCell ref="P77:R77"/>
    <mergeCell ref="S77:U77"/>
    <mergeCell ref="V77:X77"/>
    <mergeCell ref="Y77:AA77"/>
    <mergeCell ref="AB77:AD77"/>
    <mergeCell ref="B67:D67"/>
    <mergeCell ref="B68:D68"/>
    <mergeCell ref="B69:D69"/>
    <mergeCell ref="B73:D73"/>
    <mergeCell ref="G77:I77"/>
    <mergeCell ref="J77:L77"/>
    <mergeCell ref="AK64:AM64"/>
    <mergeCell ref="AN64:AP64"/>
    <mergeCell ref="AQ64:AS64"/>
    <mergeCell ref="AT64:AV64"/>
    <mergeCell ref="AW64:AY64"/>
    <mergeCell ref="R65:U65"/>
    <mergeCell ref="S64:U64"/>
    <mergeCell ref="V64:X64"/>
    <mergeCell ref="Y64:AA64"/>
    <mergeCell ref="AB64:AD64"/>
    <mergeCell ref="AE64:AG64"/>
    <mergeCell ref="AH64:AJ64"/>
    <mergeCell ref="B59:D59"/>
    <mergeCell ref="B60:D60"/>
    <mergeCell ref="G64:I64"/>
    <mergeCell ref="J64:L64"/>
    <mergeCell ref="M64:O64"/>
    <mergeCell ref="P64:R64"/>
    <mergeCell ref="B53:D53"/>
    <mergeCell ref="B54:D54"/>
    <mergeCell ref="B55:D55"/>
    <mergeCell ref="B56:D56"/>
    <mergeCell ref="B57:D57"/>
    <mergeCell ref="B58:D58"/>
    <mergeCell ref="AQ48:AS48"/>
    <mergeCell ref="AT48:AV48"/>
    <mergeCell ref="AW48:AY48"/>
    <mergeCell ref="R49:U49"/>
    <mergeCell ref="B51:D51"/>
    <mergeCell ref="B52:D52"/>
    <mergeCell ref="Y48:AA48"/>
    <mergeCell ref="AB48:AD48"/>
    <mergeCell ref="AE48:AG48"/>
    <mergeCell ref="AH48:AJ48"/>
    <mergeCell ref="AK48:AM48"/>
    <mergeCell ref="AN48:AP48"/>
    <mergeCell ref="G48:I48"/>
    <mergeCell ref="J48:L48"/>
    <mergeCell ref="M48:O48"/>
    <mergeCell ref="P48:R48"/>
    <mergeCell ref="S48:U48"/>
    <mergeCell ref="V48:X48"/>
    <mergeCell ref="B33:D33"/>
    <mergeCell ref="B34:D34"/>
    <mergeCell ref="B35:D35"/>
    <mergeCell ref="B36:D36"/>
    <mergeCell ref="B37:D37"/>
    <mergeCell ref="B44:D44"/>
    <mergeCell ref="AT27:AV27"/>
    <mergeCell ref="AW27:AY27"/>
    <mergeCell ref="R28:U28"/>
    <mergeCell ref="B30:D30"/>
    <mergeCell ref="B31:D31"/>
    <mergeCell ref="B32:D32"/>
    <mergeCell ref="AB27:AD27"/>
    <mergeCell ref="AE27:AG27"/>
    <mergeCell ref="AH27:AJ27"/>
    <mergeCell ref="AK27:AM27"/>
    <mergeCell ref="AN27:AP27"/>
    <mergeCell ref="AQ27:AS27"/>
    <mergeCell ref="J27:L27"/>
    <mergeCell ref="M27:O27"/>
    <mergeCell ref="P27:R27"/>
    <mergeCell ref="S27:U27"/>
    <mergeCell ref="V27:X27"/>
    <mergeCell ref="Y27:AA27"/>
    <mergeCell ref="B22:D22"/>
    <mergeCell ref="B23:D23"/>
    <mergeCell ref="G27:I27"/>
    <mergeCell ref="AW13:AY13"/>
    <mergeCell ref="R14:U14"/>
    <mergeCell ref="K15:P15"/>
    <mergeCell ref="B16:D16"/>
    <mergeCell ref="B17:D17"/>
    <mergeCell ref="B18:D18"/>
    <mergeCell ref="M13:O13"/>
    <mergeCell ref="AH13:AJ13"/>
    <mergeCell ref="AK13:AM13"/>
    <mergeCell ref="AN13:AP13"/>
    <mergeCell ref="AQ13:AS13"/>
    <mergeCell ref="AT13:AV13"/>
    <mergeCell ref="D4:E4"/>
    <mergeCell ref="D5:E5"/>
    <mergeCell ref="D6:E6"/>
    <mergeCell ref="D7:E7"/>
    <mergeCell ref="G13:I13"/>
    <mergeCell ref="J13:L13"/>
    <mergeCell ref="B19:D19"/>
    <mergeCell ref="B20:D20"/>
    <mergeCell ref="B21:D21"/>
  </mergeCells>
  <conditionalFormatting sqref="G115">
    <cfRule type="cellIs" dxfId="1" priority="1" stopIfTrue="1" operator="lessThan">
      <formula>1</formula>
    </cfRule>
  </conditionalFormatting>
  <dataValidations count="2">
    <dataValidation type="list" allowBlank="1" showInputMessage="1" showErrorMessage="1" sqref="F16:F23" xr:uid="{16595FAC-0B25-403F-8A23-319CE1C5CC42}">
      <formula1>$K$14:$O$14</formula1>
    </dataValidation>
    <dataValidation type="whole" allowBlank="1" showInputMessage="1" showErrorMessage="1" error="Let op: De maximum subsidie mag niet meer dan bedragen dan de maximale subsidie (B5)." sqref="G115" xr:uid="{E0023A08-8146-4CD5-8AF2-8AD6F4536072}">
      <formula1>0</formula1>
      <formula2>G113</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E3A39-4CF6-4E3D-B807-A521609D2255}">
  <sheetPr transitionEvaluation="1"/>
  <dimension ref="A1:AO121"/>
  <sheetViews>
    <sheetView topLeftCell="A29" zoomScale="85" zoomScaleNormal="85" workbookViewId="0">
      <selection activeCell="L86" sqref="L86"/>
    </sheetView>
  </sheetViews>
  <sheetFormatPr baseColWidth="10" defaultColWidth="10.83203125" defaultRowHeight="15.75" customHeight="1"/>
  <cols>
    <col min="1" max="1" width="3.6640625" style="17" customWidth="1"/>
    <col min="2" max="2" width="24" style="17" customWidth="1"/>
    <col min="3" max="3" width="44.6640625" style="17" customWidth="1"/>
    <col min="4" max="4" width="20.83203125" style="18" customWidth="1"/>
    <col min="5" max="5" width="23" style="17" customWidth="1"/>
    <col min="6" max="6" width="16.1640625" style="18" bestFit="1" customWidth="1"/>
    <col min="7" max="7" width="2.83203125" style="18" customWidth="1"/>
    <col min="8" max="8" width="4.33203125" style="17" customWidth="1"/>
    <col min="9" max="9" width="4.33203125" style="19" customWidth="1"/>
    <col min="10" max="23" width="4.33203125" style="17" customWidth="1"/>
    <col min="24" max="24" width="7.33203125" style="17" customWidth="1"/>
    <col min="25" max="25" width="1" style="17" customWidth="1"/>
    <col min="26" max="27" width="10.5" style="17" customWidth="1"/>
    <col min="28" max="28" width="13.1640625" style="17" customWidth="1"/>
    <col min="29" max="41" width="10.5" style="17" customWidth="1"/>
    <col min="42" max="42" width="10.83203125" style="17" customWidth="1"/>
    <col min="43" max="16384" width="10.83203125" style="17"/>
  </cols>
  <sheetData>
    <row r="1" spans="1:41" s="1" customFormat="1" ht="15.75" customHeight="1" thickBot="1">
      <c r="A1" s="169"/>
      <c r="B1" s="27" t="s">
        <v>245</v>
      </c>
      <c r="C1" s="377" t="str">
        <f>'Overzicht van de Aanvrager'!B5</f>
        <v>{naam organisatie}</v>
      </c>
      <c r="D1" s="2" t="s">
        <v>9</v>
      </c>
      <c r="E1" s="31">
        <f>Introductie!B1</f>
        <v>14102025</v>
      </c>
      <c r="F1" s="3"/>
      <c r="G1" s="3"/>
      <c r="I1" s="4"/>
    </row>
    <row r="2" spans="1:41" s="5" customFormat="1" ht="15.75" customHeight="1" thickBot="1">
      <c r="A2" s="169"/>
      <c r="B2" s="27" t="s">
        <v>10</v>
      </c>
      <c r="C2" s="377" t="str">
        <f>'Overzicht van de Aanvrager'!B8</f>
        <v xml:space="preserve">{naam IX lab} </v>
      </c>
      <c r="D2" s="6"/>
      <c r="E2" s="30"/>
      <c r="F2" s="8"/>
      <c r="G2" s="8"/>
      <c r="I2" s="9"/>
    </row>
    <row r="3" spans="1:41" s="5" customFormat="1" ht="15.75" customHeight="1" thickBot="1">
      <c r="B3" s="10"/>
      <c r="C3" s="8"/>
      <c r="D3" s="6"/>
      <c r="E3" s="7"/>
      <c r="F3" s="8"/>
      <c r="I3" s="37"/>
      <c r="J3" s="37"/>
      <c r="K3" s="211"/>
      <c r="L3" s="91"/>
      <c r="M3" s="37"/>
      <c r="N3" s="37"/>
      <c r="O3" s="37"/>
      <c r="P3" s="37"/>
      <c r="Q3" s="37"/>
      <c r="R3" s="37"/>
      <c r="S3" s="37"/>
      <c r="T3" s="37"/>
      <c r="U3" s="37"/>
      <c r="V3" s="37"/>
      <c r="W3" s="37"/>
      <c r="X3" s="37"/>
    </row>
    <row r="4" spans="1:41" s="5" customFormat="1" ht="47.5" customHeight="1" thickBot="1">
      <c r="B4" s="86" t="s">
        <v>127</v>
      </c>
      <c r="C4" s="531" t="s">
        <v>63</v>
      </c>
      <c r="D4" s="694" t="s">
        <v>128</v>
      </c>
      <c r="E4" s="695"/>
      <c r="F4" s="8"/>
      <c r="J4" s="37"/>
      <c r="K4" s="90"/>
      <c r="L4" s="91"/>
      <c r="M4" s="37"/>
      <c r="N4" s="37"/>
      <c r="O4" s="37"/>
      <c r="P4" s="37"/>
      <c r="Q4" s="37"/>
      <c r="R4" s="37"/>
      <c r="S4" s="37"/>
      <c r="T4" s="37"/>
      <c r="U4" s="37"/>
      <c r="V4" s="37"/>
      <c r="W4" s="37"/>
      <c r="X4" s="37"/>
    </row>
    <row r="5" spans="1:41" s="1" customFormat="1" ht="51.75" customHeight="1" thickBot="1">
      <c r="B5" s="87" t="s">
        <v>12</v>
      </c>
      <c r="C5" s="532" t="s">
        <v>73</v>
      </c>
      <c r="D5" s="65"/>
      <c r="E5" s="64"/>
      <c r="F5" s="64"/>
      <c r="I5" s="5"/>
      <c r="J5" s="37"/>
      <c r="K5" s="89"/>
      <c r="L5" s="88"/>
      <c r="M5" s="37"/>
      <c r="N5" s="63"/>
      <c r="O5" s="63"/>
      <c r="P5" s="63"/>
      <c r="Q5" s="63"/>
      <c r="R5" s="63"/>
      <c r="S5" s="63"/>
      <c r="T5" s="63"/>
      <c r="U5" s="63"/>
      <c r="V5" s="63"/>
      <c r="W5" s="63"/>
      <c r="X5" s="63"/>
      <c r="Z5" s="71"/>
      <c r="AA5" s="71"/>
      <c r="AB5" s="71"/>
      <c r="AC5" s="71"/>
      <c r="AD5" s="71"/>
      <c r="AE5" s="71"/>
      <c r="AF5" s="71"/>
      <c r="AG5" s="71"/>
      <c r="AH5" s="71"/>
      <c r="AI5" s="71"/>
      <c r="AJ5" s="71"/>
      <c r="AK5" s="71"/>
      <c r="AL5" s="71"/>
      <c r="AM5" s="71"/>
      <c r="AN5" s="71"/>
      <c r="AO5" s="71"/>
    </row>
    <row r="6" spans="1:41" s="64" customFormat="1" ht="13.5" customHeight="1" thickBot="1">
      <c r="B6" s="84"/>
      <c r="C6" s="170"/>
      <c r="D6" s="65"/>
      <c r="G6" s="92"/>
      <c r="H6" s="93"/>
      <c r="J6" s="66"/>
      <c r="K6" s="66"/>
      <c r="L6" s="66"/>
      <c r="M6" s="66"/>
      <c r="N6" s="66"/>
      <c r="O6" s="66"/>
      <c r="P6" s="66"/>
      <c r="Q6" s="66"/>
      <c r="R6" s="66"/>
      <c r="S6" s="66"/>
      <c r="T6" s="66"/>
      <c r="U6" s="66"/>
      <c r="V6" s="66"/>
      <c r="W6" s="66"/>
      <c r="X6" s="66"/>
      <c r="Z6" s="70"/>
      <c r="AA6" s="70"/>
      <c r="AB6" s="70"/>
      <c r="AC6" s="70"/>
      <c r="AD6" s="70"/>
      <c r="AE6" s="70"/>
      <c r="AF6" s="70"/>
      <c r="AG6" s="70"/>
      <c r="AH6" s="70"/>
      <c r="AI6" s="70"/>
      <c r="AJ6" s="70"/>
      <c r="AK6" s="70"/>
      <c r="AL6" s="70"/>
      <c r="AM6" s="70"/>
      <c r="AN6" s="70"/>
      <c r="AO6" s="70"/>
    </row>
    <row r="7" spans="1:41" s="43" customFormat="1" ht="13.5" customHeight="1" thickBot="1">
      <c r="H7" s="696" t="s">
        <v>13</v>
      </c>
      <c r="I7" s="697"/>
      <c r="J7" s="697"/>
      <c r="K7" s="697"/>
      <c r="L7" s="697"/>
      <c r="M7" s="697"/>
      <c r="N7" s="697"/>
      <c r="O7" s="697"/>
      <c r="P7" s="697"/>
      <c r="Q7" s="697"/>
      <c r="R7" s="697"/>
      <c r="S7" s="697"/>
      <c r="T7" s="697"/>
      <c r="U7" s="697"/>
      <c r="V7" s="697"/>
      <c r="W7" s="697"/>
      <c r="X7" s="698"/>
      <c r="Z7" s="696" t="s">
        <v>14</v>
      </c>
      <c r="AA7" s="697"/>
      <c r="AB7" s="697"/>
      <c r="AC7" s="697"/>
      <c r="AD7" s="697"/>
      <c r="AE7" s="697"/>
      <c r="AF7" s="697"/>
      <c r="AG7" s="697"/>
      <c r="AH7" s="697"/>
      <c r="AI7" s="697"/>
      <c r="AJ7" s="697"/>
      <c r="AK7" s="697"/>
      <c r="AL7" s="697"/>
      <c r="AM7" s="697"/>
      <c r="AN7" s="697"/>
      <c r="AO7" s="698"/>
    </row>
    <row r="8" spans="1:41" s="1" customFormat="1" ht="28.5" customHeight="1" thickBot="1">
      <c r="A8" s="79" t="s">
        <v>136</v>
      </c>
      <c r="B8" s="285" t="s">
        <v>15</v>
      </c>
      <c r="C8" s="286"/>
      <c r="D8" s="287" t="s">
        <v>16</v>
      </c>
      <c r="E8" s="577"/>
      <c r="F8" s="592"/>
      <c r="H8" s="699">
        <v>2026</v>
      </c>
      <c r="I8" s="700"/>
      <c r="J8" s="700"/>
      <c r="K8" s="701"/>
      <c r="L8" s="699">
        <v>2027</v>
      </c>
      <c r="M8" s="700"/>
      <c r="N8" s="700"/>
      <c r="O8" s="701"/>
      <c r="P8" s="702">
        <v>2028</v>
      </c>
      <c r="Q8" s="700"/>
      <c r="R8" s="700"/>
      <c r="S8" s="701"/>
      <c r="T8" s="703">
        <v>2029</v>
      </c>
      <c r="U8" s="700"/>
      <c r="V8" s="700"/>
      <c r="W8" s="704"/>
      <c r="X8" s="705" t="s">
        <v>17</v>
      </c>
      <c r="Z8" s="707">
        <v>2026</v>
      </c>
      <c r="AA8" s="700"/>
      <c r="AB8" s="700"/>
      <c r="AC8" s="700"/>
      <c r="AD8" s="703">
        <v>2027</v>
      </c>
      <c r="AE8" s="700"/>
      <c r="AF8" s="700"/>
      <c r="AG8" s="704"/>
      <c r="AH8" s="711">
        <v>2028</v>
      </c>
      <c r="AI8" s="700"/>
      <c r="AJ8" s="700"/>
      <c r="AK8" s="700"/>
      <c r="AL8" s="703">
        <v>2029</v>
      </c>
      <c r="AM8" s="700"/>
      <c r="AN8" s="700"/>
      <c r="AO8" s="704"/>
    </row>
    <row r="9" spans="1:41" s="5" customFormat="1" ht="29.5" customHeight="1" thickBot="1">
      <c r="B9" s="373" t="s">
        <v>126</v>
      </c>
      <c r="C9" s="374" t="s">
        <v>158</v>
      </c>
      <c r="D9" s="288" t="s">
        <v>19</v>
      </c>
      <c r="E9" s="79" t="s">
        <v>20</v>
      </c>
      <c r="F9" s="591" t="s">
        <v>21</v>
      </c>
      <c r="H9" s="49" t="s">
        <v>22</v>
      </c>
      <c r="I9" s="50" t="s">
        <v>23</v>
      </c>
      <c r="J9" s="50" t="s">
        <v>24</v>
      </c>
      <c r="K9" s="57" t="s">
        <v>25</v>
      </c>
      <c r="L9" s="49" t="s">
        <v>22</v>
      </c>
      <c r="M9" s="50" t="s">
        <v>23</v>
      </c>
      <c r="N9" s="50" t="s">
        <v>24</v>
      </c>
      <c r="O9" s="51" t="s">
        <v>25</v>
      </c>
      <c r="P9" s="58" t="s">
        <v>22</v>
      </c>
      <c r="Q9" s="50" t="s">
        <v>23</v>
      </c>
      <c r="R9" s="50" t="s">
        <v>24</v>
      </c>
      <c r="S9" s="57" t="s">
        <v>25</v>
      </c>
      <c r="T9" s="49" t="s">
        <v>22</v>
      </c>
      <c r="U9" s="50" t="s">
        <v>23</v>
      </c>
      <c r="V9" s="50" t="s">
        <v>24</v>
      </c>
      <c r="W9" s="51" t="s">
        <v>25</v>
      </c>
      <c r="X9" s="706"/>
      <c r="Z9" s="49" t="s">
        <v>22</v>
      </c>
      <c r="AA9" s="50" t="s">
        <v>23</v>
      </c>
      <c r="AB9" s="50" t="s">
        <v>24</v>
      </c>
      <c r="AC9" s="57" t="s">
        <v>25</v>
      </c>
      <c r="AD9" s="49" t="s">
        <v>22</v>
      </c>
      <c r="AE9" s="50" t="s">
        <v>23</v>
      </c>
      <c r="AF9" s="50" t="s">
        <v>24</v>
      </c>
      <c r="AG9" s="51" t="s">
        <v>25</v>
      </c>
      <c r="AH9" s="58" t="s">
        <v>22</v>
      </c>
      <c r="AI9" s="50" t="s">
        <v>23</v>
      </c>
      <c r="AJ9" s="50" t="s">
        <v>24</v>
      </c>
      <c r="AK9" s="57" t="s">
        <v>25</v>
      </c>
      <c r="AL9" s="49" t="s">
        <v>22</v>
      </c>
      <c r="AM9" s="50" t="s">
        <v>23</v>
      </c>
      <c r="AN9" s="50" t="s">
        <v>24</v>
      </c>
      <c r="AO9" s="51" t="s">
        <v>25</v>
      </c>
    </row>
    <row r="10" spans="1:41" s="1" customFormat="1" ht="15.75" customHeight="1">
      <c r="B10" s="557" t="s">
        <v>121</v>
      </c>
      <c r="C10" s="40"/>
      <c r="D10" s="109">
        <v>60</v>
      </c>
      <c r="E10" s="578">
        <v>0</v>
      </c>
      <c r="F10" s="590">
        <f>D10*E10</f>
        <v>0</v>
      </c>
      <c r="H10" s="159"/>
      <c r="I10" s="160"/>
      <c r="J10" s="160"/>
      <c r="K10" s="161"/>
      <c r="L10" s="159"/>
      <c r="M10" s="160"/>
      <c r="N10" s="160"/>
      <c r="O10" s="162"/>
      <c r="P10" s="163"/>
      <c r="Q10" s="160"/>
      <c r="R10" s="160"/>
      <c r="S10" s="161"/>
      <c r="T10" s="159"/>
      <c r="U10" s="160"/>
      <c r="V10" s="160"/>
      <c r="W10" s="162"/>
      <c r="X10" s="127" t="str">
        <f t="shared" ref="X10:X25" si="0">IF(SUM(H10:W10)=1,"OK",IF(SUM(H10:W10)=0,"","SUM≠100%"))</f>
        <v/>
      </c>
      <c r="Z10" s="379">
        <f t="shared" ref="Z10:AO21" si="1">$F10*H10</f>
        <v>0</v>
      </c>
      <c r="AA10" s="380">
        <f t="shared" si="1"/>
        <v>0</v>
      </c>
      <c r="AB10" s="380">
        <f t="shared" si="1"/>
        <v>0</v>
      </c>
      <c r="AC10" s="381">
        <f t="shared" si="1"/>
        <v>0</v>
      </c>
      <c r="AD10" s="379">
        <f t="shared" si="1"/>
        <v>0</v>
      </c>
      <c r="AE10" s="380">
        <f t="shared" si="1"/>
        <v>0</v>
      </c>
      <c r="AF10" s="380">
        <f t="shared" si="1"/>
        <v>0</v>
      </c>
      <c r="AG10" s="382">
        <f t="shared" si="1"/>
        <v>0</v>
      </c>
      <c r="AH10" s="383">
        <f t="shared" si="1"/>
        <v>0</v>
      </c>
      <c r="AI10" s="380">
        <f t="shared" si="1"/>
        <v>0</v>
      </c>
      <c r="AJ10" s="380">
        <f t="shared" si="1"/>
        <v>0</v>
      </c>
      <c r="AK10" s="381">
        <f t="shared" si="1"/>
        <v>0</v>
      </c>
      <c r="AL10" s="379">
        <f t="shared" si="1"/>
        <v>0</v>
      </c>
      <c r="AM10" s="380">
        <f t="shared" si="1"/>
        <v>0</v>
      </c>
      <c r="AN10" s="380">
        <f t="shared" si="1"/>
        <v>0</v>
      </c>
      <c r="AO10" s="382">
        <f t="shared" si="1"/>
        <v>0</v>
      </c>
    </row>
    <row r="11" spans="1:41" s="1" customFormat="1" ht="15.75" customHeight="1">
      <c r="B11" s="558" t="s">
        <v>122</v>
      </c>
      <c r="C11" s="38"/>
      <c r="D11" s="109">
        <v>60</v>
      </c>
      <c r="E11" s="578"/>
      <c r="F11" s="586">
        <f t="shared" ref="F11:F18" si="2">D11*E11</f>
        <v>0</v>
      </c>
      <c r="H11" s="164"/>
      <c r="I11" s="165"/>
      <c r="J11" s="165"/>
      <c r="K11" s="166"/>
      <c r="L11" s="164"/>
      <c r="M11" s="165"/>
      <c r="N11" s="165"/>
      <c r="O11" s="167"/>
      <c r="P11" s="168"/>
      <c r="Q11" s="165"/>
      <c r="R11" s="165"/>
      <c r="S11" s="166"/>
      <c r="T11" s="164"/>
      <c r="U11" s="165"/>
      <c r="V11" s="165"/>
      <c r="W11" s="167"/>
      <c r="X11" s="128" t="str">
        <f t="shared" si="0"/>
        <v/>
      </c>
      <c r="Z11" s="379">
        <f t="shared" si="1"/>
        <v>0</v>
      </c>
      <c r="AA11" s="380">
        <f t="shared" si="1"/>
        <v>0</v>
      </c>
      <c r="AB11" s="380">
        <f t="shared" si="1"/>
        <v>0</v>
      </c>
      <c r="AC11" s="381">
        <f t="shared" si="1"/>
        <v>0</v>
      </c>
      <c r="AD11" s="379">
        <f t="shared" si="1"/>
        <v>0</v>
      </c>
      <c r="AE11" s="380">
        <f t="shared" si="1"/>
        <v>0</v>
      </c>
      <c r="AF11" s="380">
        <f t="shared" si="1"/>
        <v>0</v>
      </c>
      <c r="AG11" s="382">
        <f t="shared" si="1"/>
        <v>0</v>
      </c>
      <c r="AH11" s="383">
        <f t="shared" si="1"/>
        <v>0</v>
      </c>
      <c r="AI11" s="380">
        <f t="shared" si="1"/>
        <v>0</v>
      </c>
      <c r="AJ11" s="380">
        <f t="shared" si="1"/>
        <v>0</v>
      </c>
      <c r="AK11" s="381">
        <f t="shared" si="1"/>
        <v>0</v>
      </c>
      <c r="AL11" s="379">
        <f t="shared" si="1"/>
        <v>0</v>
      </c>
      <c r="AM11" s="380">
        <f t="shared" si="1"/>
        <v>0</v>
      </c>
      <c r="AN11" s="380">
        <f t="shared" si="1"/>
        <v>0</v>
      </c>
      <c r="AO11" s="382">
        <f t="shared" si="1"/>
        <v>0</v>
      </c>
    </row>
    <row r="12" spans="1:41" s="1" customFormat="1" ht="15.75" customHeight="1">
      <c r="B12" s="558" t="s">
        <v>123</v>
      </c>
      <c r="C12" s="38"/>
      <c r="D12" s="110">
        <v>60</v>
      </c>
      <c r="E12" s="579"/>
      <c r="F12" s="586">
        <f t="shared" si="2"/>
        <v>0</v>
      </c>
      <c r="H12" s="164"/>
      <c r="I12" s="165"/>
      <c r="J12" s="165"/>
      <c r="K12" s="166"/>
      <c r="L12" s="164"/>
      <c r="M12" s="165"/>
      <c r="N12" s="165"/>
      <c r="O12" s="167"/>
      <c r="P12" s="168"/>
      <c r="Q12" s="165"/>
      <c r="R12" s="165"/>
      <c r="S12" s="166"/>
      <c r="T12" s="164"/>
      <c r="U12" s="165"/>
      <c r="V12" s="165"/>
      <c r="W12" s="167"/>
      <c r="X12" s="128" t="str">
        <f t="shared" si="0"/>
        <v/>
      </c>
      <c r="Z12" s="379">
        <f t="shared" si="1"/>
        <v>0</v>
      </c>
      <c r="AA12" s="380">
        <f t="shared" si="1"/>
        <v>0</v>
      </c>
      <c r="AB12" s="380">
        <f t="shared" si="1"/>
        <v>0</v>
      </c>
      <c r="AC12" s="381">
        <f t="shared" si="1"/>
        <v>0</v>
      </c>
      <c r="AD12" s="379">
        <f t="shared" si="1"/>
        <v>0</v>
      </c>
      <c r="AE12" s="380">
        <f t="shared" si="1"/>
        <v>0</v>
      </c>
      <c r="AF12" s="380">
        <f t="shared" si="1"/>
        <v>0</v>
      </c>
      <c r="AG12" s="382">
        <f t="shared" si="1"/>
        <v>0</v>
      </c>
      <c r="AH12" s="383">
        <f t="shared" si="1"/>
        <v>0</v>
      </c>
      <c r="AI12" s="380">
        <f t="shared" si="1"/>
        <v>0</v>
      </c>
      <c r="AJ12" s="380">
        <f t="shared" si="1"/>
        <v>0</v>
      </c>
      <c r="AK12" s="381">
        <f t="shared" si="1"/>
        <v>0</v>
      </c>
      <c r="AL12" s="379">
        <f t="shared" si="1"/>
        <v>0</v>
      </c>
      <c r="AM12" s="380">
        <f t="shared" si="1"/>
        <v>0</v>
      </c>
      <c r="AN12" s="380">
        <f t="shared" si="1"/>
        <v>0</v>
      </c>
      <c r="AO12" s="382">
        <f t="shared" si="1"/>
        <v>0</v>
      </c>
    </row>
    <row r="13" spans="1:41" s="1" customFormat="1" ht="15.75" customHeight="1">
      <c r="B13" s="558" t="s">
        <v>124</v>
      </c>
      <c r="C13" s="38"/>
      <c r="D13" s="110">
        <v>60</v>
      </c>
      <c r="E13" s="579"/>
      <c r="F13" s="586">
        <f t="shared" si="2"/>
        <v>0</v>
      </c>
      <c r="H13" s="164"/>
      <c r="I13" s="165"/>
      <c r="J13" s="165"/>
      <c r="K13" s="166"/>
      <c r="L13" s="164"/>
      <c r="M13" s="165"/>
      <c r="N13" s="165"/>
      <c r="O13" s="167"/>
      <c r="P13" s="168"/>
      <c r="Q13" s="165"/>
      <c r="R13" s="165"/>
      <c r="S13" s="166"/>
      <c r="T13" s="164"/>
      <c r="U13" s="165"/>
      <c r="V13" s="165"/>
      <c r="W13" s="167"/>
      <c r="X13" s="128" t="str">
        <f t="shared" si="0"/>
        <v/>
      </c>
      <c r="Z13" s="379">
        <f t="shared" si="1"/>
        <v>0</v>
      </c>
      <c r="AA13" s="380">
        <f t="shared" si="1"/>
        <v>0</v>
      </c>
      <c r="AB13" s="380">
        <f t="shared" si="1"/>
        <v>0</v>
      </c>
      <c r="AC13" s="381">
        <f t="shared" si="1"/>
        <v>0</v>
      </c>
      <c r="AD13" s="379">
        <f t="shared" si="1"/>
        <v>0</v>
      </c>
      <c r="AE13" s="380">
        <f t="shared" si="1"/>
        <v>0</v>
      </c>
      <c r="AF13" s="380">
        <f t="shared" si="1"/>
        <v>0</v>
      </c>
      <c r="AG13" s="382">
        <f t="shared" si="1"/>
        <v>0</v>
      </c>
      <c r="AH13" s="383">
        <f t="shared" si="1"/>
        <v>0</v>
      </c>
      <c r="AI13" s="380">
        <f t="shared" si="1"/>
        <v>0</v>
      </c>
      <c r="AJ13" s="380">
        <f t="shared" si="1"/>
        <v>0</v>
      </c>
      <c r="AK13" s="381">
        <f t="shared" si="1"/>
        <v>0</v>
      </c>
      <c r="AL13" s="379">
        <f t="shared" si="1"/>
        <v>0</v>
      </c>
      <c r="AM13" s="380">
        <f t="shared" si="1"/>
        <v>0</v>
      </c>
      <c r="AN13" s="380">
        <f t="shared" si="1"/>
        <v>0</v>
      </c>
      <c r="AO13" s="382">
        <f t="shared" si="1"/>
        <v>0</v>
      </c>
    </row>
    <row r="14" spans="1:41" s="1" customFormat="1" ht="15.75" customHeight="1">
      <c r="B14" s="558"/>
      <c r="C14" s="38"/>
      <c r="D14" s="110">
        <v>60</v>
      </c>
      <c r="E14" s="579"/>
      <c r="F14" s="586">
        <f t="shared" si="2"/>
        <v>0</v>
      </c>
      <c r="H14" s="164"/>
      <c r="I14" s="165"/>
      <c r="J14" s="165"/>
      <c r="K14" s="166"/>
      <c r="L14" s="164"/>
      <c r="M14" s="165"/>
      <c r="N14" s="165"/>
      <c r="O14" s="167"/>
      <c r="P14" s="168"/>
      <c r="Q14" s="165"/>
      <c r="R14" s="165"/>
      <c r="S14" s="166"/>
      <c r="T14" s="164"/>
      <c r="U14" s="165"/>
      <c r="V14" s="165"/>
      <c r="W14" s="167"/>
      <c r="X14" s="128" t="str">
        <f t="shared" si="0"/>
        <v/>
      </c>
      <c r="Z14" s="379">
        <f t="shared" si="1"/>
        <v>0</v>
      </c>
      <c r="AA14" s="380">
        <f t="shared" si="1"/>
        <v>0</v>
      </c>
      <c r="AB14" s="380">
        <f t="shared" si="1"/>
        <v>0</v>
      </c>
      <c r="AC14" s="381">
        <f t="shared" si="1"/>
        <v>0</v>
      </c>
      <c r="AD14" s="379">
        <f t="shared" si="1"/>
        <v>0</v>
      </c>
      <c r="AE14" s="380">
        <f t="shared" si="1"/>
        <v>0</v>
      </c>
      <c r="AF14" s="380">
        <f t="shared" si="1"/>
        <v>0</v>
      </c>
      <c r="AG14" s="382">
        <f t="shared" si="1"/>
        <v>0</v>
      </c>
      <c r="AH14" s="383">
        <f t="shared" si="1"/>
        <v>0</v>
      </c>
      <c r="AI14" s="380">
        <f t="shared" si="1"/>
        <v>0</v>
      </c>
      <c r="AJ14" s="380">
        <f t="shared" si="1"/>
        <v>0</v>
      </c>
      <c r="AK14" s="381">
        <f t="shared" si="1"/>
        <v>0</v>
      </c>
      <c r="AL14" s="379">
        <f t="shared" si="1"/>
        <v>0</v>
      </c>
      <c r="AM14" s="380">
        <f t="shared" si="1"/>
        <v>0</v>
      </c>
      <c r="AN14" s="380">
        <f t="shared" si="1"/>
        <v>0</v>
      </c>
      <c r="AO14" s="382">
        <f t="shared" si="1"/>
        <v>0</v>
      </c>
    </row>
    <row r="15" spans="1:41" s="1" customFormat="1" ht="15.75" customHeight="1">
      <c r="B15" s="558"/>
      <c r="C15" s="38"/>
      <c r="D15" s="110">
        <v>60</v>
      </c>
      <c r="E15" s="579"/>
      <c r="F15" s="586">
        <f t="shared" si="2"/>
        <v>0</v>
      </c>
      <c r="H15" s="164"/>
      <c r="I15" s="165"/>
      <c r="J15" s="165"/>
      <c r="K15" s="166"/>
      <c r="L15" s="164"/>
      <c r="M15" s="165"/>
      <c r="N15" s="165"/>
      <c r="O15" s="167"/>
      <c r="P15" s="168"/>
      <c r="Q15" s="165"/>
      <c r="R15" s="165"/>
      <c r="S15" s="166"/>
      <c r="T15" s="164"/>
      <c r="U15" s="165"/>
      <c r="V15" s="165"/>
      <c r="W15" s="167"/>
      <c r="X15" s="128" t="str">
        <f t="shared" si="0"/>
        <v/>
      </c>
      <c r="Z15" s="379">
        <f t="shared" si="1"/>
        <v>0</v>
      </c>
      <c r="AA15" s="380">
        <f t="shared" si="1"/>
        <v>0</v>
      </c>
      <c r="AB15" s="380">
        <f t="shared" si="1"/>
        <v>0</v>
      </c>
      <c r="AC15" s="381">
        <f t="shared" si="1"/>
        <v>0</v>
      </c>
      <c r="AD15" s="379">
        <f t="shared" si="1"/>
        <v>0</v>
      </c>
      <c r="AE15" s="380">
        <f t="shared" si="1"/>
        <v>0</v>
      </c>
      <c r="AF15" s="380">
        <f t="shared" si="1"/>
        <v>0</v>
      </c>
      <c r="AG15" s="382">
        <f t="shared" si="1"/>
        <v>0</v>
      </c>
      <c r="AH15" s="383">
        <f t="shared" si="1"/>
        <v>0</v>
      </c>
      <c r="AI15" s="380">
        <f t="shared" si="1"/>
        <v>0</v>
      </c>
      <c r="AJ15" s="380">
        <f t="shared" si="1"/>
        <v>0</v>
      </c>
      <c r="AK15" s="381">
        <f t="shared" si="1"/>
        <v>0</v>
      </c>
      <c r="AL15" s="379">
        <f t="shared" si="1"/>
        <v>0</v>
      </c>
      <c r="AM15" s="380">
        <f t="shared" si="1"/>
        <v>0</v>
      </c>
      <c r="AN15" s="380">
        <f t="shared" si="1"/>
        <v>0</v>
      </c>
      <c r="AO15" s="382">
        <f t="shared" si="1"/>
        <v>0</v>
      </c>
    </row>
    <row r="16" spans="1:41" s="1" customFormat="1" ht="15.75" customHeight="1">
      <c r="B16" s="558"/>
      <c r="C16" s="38"/>
      <c r="D16" s="110">
        <v>60</v>
      </c>
      <c r="E16" s="579"/>
      <c r="F16" s="586">
        <f t="shared" si="2"/>
        <v>0</v>
      </c>
      <c r="H16" s="164"/>
      <c r="I16" s="165"/>
      <c r="J16" s="165"/>
      <c r="K16" s="166"/>
      <c r="L16" s="164"/>
      <c r="M16" s="165"/>
      <c r="N16" s="165"/>
      <c r="O16" s="167"/>
      <c r="P16" s="168"/>
      <c r="Q16" s="165"/>
      <c r="R16" s="165"/>
      <c r="S16" s="166"/>
      <c r="T16" s="164"/>
      <c r="U16" s="165"/>
      <c r="V16" s="165"/>
      <c r="W16" s="167"/>
      <c r="X16" s="128" t="str">
        <f t="shared" si="0"/>
        <v/>
      </c>
      <c r="Z16" s="379">
        <f t="shared" si="1"/>
        <v>0</v>
      </c>
      <c r="AA16" s="380">
        <f t="shared" si="1"/>
        <v>0</v>
      </c>
      <c r="AB16" s="380">
        <f t="shared" si="1"/>
        <v>0</v>
      </c>
      <c r="AC16" s="381">
        <f t="shared" si="1"/>
        <v>0</v>
      </c>
      <c r="AD16" s="379">
        <f t="shared" si="1"/>
        <v>0</v>
      </c>
      <c r="AE16" s="380">
        <f t="shared" si="1"/>
        <v>0</v>
      </c>
      <c r="AF16" s="380">
        <f t="shared" si="1"/>
        <v>0</v>
      </c>
      <c r="AG16" s="382">
        <f t="shared" si="1"/>
        <v>0</v>
      </c>
      <c r="AH16" s="383">
        <f t="shared" si="1"/>
        <v>0</v>
      </c>
      <c r="AI16" s="380">
        <f t="shared" si="1"/>
        <v>0</v>
      </c>
      <c r="AJ16" s="380">
        <f t="shared" si="1"/>
        <v>0</v>
      </c>
      <c r="AK16" s="381">
        <f t="shared" si="1"/>
        <v>0</v>
      </c>
      <c r="AL16" s="379">
        <f t="shared" si="1"/>
        <v>0</v>
      </c>
      <c r="AM16" s="380">
        <f t="shared" si="1"/>
        <v>0</v>
      </c>
      <c r="AN16" s="380">
        <f t="shared" si="1"/>
        <v>0</v>
      </c>
      <c r="AO16" s="382">
        <f t="shared" si="1"/>
        <v>0</v>
      </c>
    </row>
    <row r="17" spans="1:41" s="1" customFormat="1" ht="15.75" customHeight="1">
      <c r="B17" s="558"/>
      <c r="C17" s="38"/>
      <c r="D17" s="110">
        <v>60</v>
      </c>
      <c r="E17" s="579"/>
      <c r="F17" s="586">
        <f t="shared" si="2"/>
        <v>0</v>
      </c>
      <c r="H17" s="164"/>
      <c r="I17" s="165"/>
      <c r="J17" s="165"/>
      <c r="K17" s="166"/>
      <c r="L17" s="164"/>
      <c r="M17" s="165"/>
      <c r="N17" s="165"/>
      <c r="O17" s="167"/>
      <c r="P17" s="168"/>
      <c r="Q17" s="165"/>
      <c r="R17" s="165"/>
      <c r="S17" s="166"/>
      <c r="T17" s="164"/>
      <c r="U17" s="165"/>
      <c r="V17" s="165"/>
      <c r="W17" s="167"/>
      <c r="X17" s="128" t="str">
        <f t="shared" si="0"/>
        <v/>
      </c>
      <c r="Z17" s="379">
        <f t="shared" si="1"/>
        <v>0</v>
      </c>
      <c r="AA17" s="380">
        <f t="shared" si="1"/>
        <v>0</v>
      </c>
      <c r="AB17" s="380">
        <f t="shared" si="1"/>
        <v>0</v>
      </c>
      <c r="AC17" s="381">
        <f t="shared" si="1"/>
        <v>0</v>
      </c>
      <c r="AD17" s="379">
        <f t="shared" si="1"/>
        <v>0</v>
      </c>
      <c r="AE17" s="380">
        <f t="shared" si="1"/>
        <v>0</v>
      </c>
      <c r="AF17" s="380">
        <f t="shared" si="1"/>
        <v>0</v>
      </c>
      <c r="AG17" s="382">
        <f t="shared" si="1"/>
        <v>0</v>
      </c>
      <c r="AH17" s="383">
        <f t="shared" si="1"/>
        <v>0</v>
      </c>
      <c r="AI17" s="380">
        <f t="shared" si="1"/>
        <v>0</v>
      </c>
      <c r="AJ17" s="380">
        <f t="shared" si="1"/>
        <v>0</v>
      </c>
      <c r="AK17" s="381">
        <f t="shared" si="1"/>
        <v>0</v>
      </c>
      <c r="AL17" s="379">
        <f t="shared" si="1"/>
        <v>0</v>
      </c>
      <c r="AM17" s="380">
        <f t="shared" si="1"/>
        <v>0</v>
      </c>
      <c r="AN17" s="380">
        <f t="shared" si="1"/>
        <v>0</v>
      </c>
      <c r="AO17" s="382">
        <f t="shared" si="1"/>
        <v>0</v>
      </c>
    </row>
    <row r="18" spans="1:41" s="1" customFormat="1" ht="15.75" customHeight="1">
      <c r="B18" s="558"/>
      <c r="C18" s="38"/>
      <c r="D18" s="110">
        <v>60</v>
      </c>
      <c r="E18" s="579"/>
      <c r="F18" s="586">
        <f t="shared" si="2"/>
        <v>0</v>
      </c>
      <c r="H18" s="164"/>
      <c r="I18" s="165"/>
      <c r="J18" s="165"/>
      <c r="K18" s="166"/>
      <c r="L18" s="164"/>
      <c r="M18" s="165"/>
      <c r="N18" s="165"/>
      <c r="O18" s="167"/>
      <c r="P18" s="168"/>
      <c r="Q18" s="165"/>
      <c r="R18" s="165"/>
      <c r="S18" s="166"/>
      <c r="T18" s="164"/>
      <c r="U18" s="165"/>
      <c r="V18" s="165"/>
      <c r="W18" s="167"/>
      <c r="X18" s="128" t="str">
        <f t="shared" si="0"/>
        <v/>
      </c>
      <c r="Z18" s="379">
        <f t="shared" si="1"/>
        <v>0</v>
      </c>
      <c r="AA18" s="380">
        <f t="shared" si="1"/>
        <v>0</v>
      </c>
      <c r="AB18" s="380">
        <f t="shared" si="1"/>
        <v>0</v>
      </c>
      <c r="AC18" s="381">
        <f t="shared" si="1"/>
        <v>0</v>
      </c>
      <c r="AD18" s="379">
        <f t="shared" si="1"/>
        <v>0</v>
      </c>
      <c r="AE18" s="380">
        <f t="shared" si="1"/>
        <v>0</v>
      </c>
      <c r="AF18" s="380">
        <f t="shared" si="1"/>
        <v>0</v>
      </c>
      <c r="AG18" s="382">
        <f t="shared" si="1"/>
        <v>0</v>
      </c>
      <c r="AH18" s="383">
        <f t="shared" si="1"/>
        <v>0</v>
      </c>
      <c r="AI18" s="380">
        <f t="shared" si="1"/>
        <v>0</v>
      </c>
      <c r="AJ18" s="380">
        <f t="shared" si="1"/>
        <v>0</v>
      </c>
      <c r="AK18" s="381">
        <f t="shared" si="1"/>
        <v>0</v>
      </c>
      <c r="AL18" s="379">
        <f t="shared" si="1"/>
        <v>0</v>
      </c>
      <c r="AM18" s="380">
        <f t="shared" si="1"/>
        <v>0</v>
      </c>
      <c r="AN18" s="380">
        <f t="shared" si="1"/>
        <v>0</v>
      </c>
      <c r="AO18" s="382">
        <f t="shared" si="1"/>
        <v>0</v>
      </c>
    </row>
    <row r="19" spans="1:41" s="5" customFormat="1" ht="15.75" customHeight="1" thickBot="1">
      <c r="B19" s="39" t="s">
        <v>26</v>
      </c>
      <c r="C19" s="36"/>
      <c r="D19" s="111"/>
      <c r="E19" s="580"/>
      <c r="F19" s="587"/>
      <c r="H19" s="181"/>
      <c r="I19" s="182"/>
      <c r="J19" s="182"/>
      <c r="K19" s="183"/>
      <c r="L19" s="181"/>
      <c r="M19" s="182"/>
      <c r="N19" s="182"/>
      <c r="O19" s="184"/>
      <c r="P19" s="185"/>
      <c r="Q19" s="182"/>
      <c r="R19" s="182"/>
      <c r="S19" s="183"/>
      <c r="T19" s="181"/>
      <c r="U19" s="182"/>
      <c r="V19" s="182"/>
      <c r="W19" s="184"/>
      <c r="X19" s="129" t="str">
        <f t="shared" si="0"/>
        <v/>
      </c>
      <c r="Z19" s="384"/>
      <c r="AA19" s="385"/>
      <c r="AB19" s="385"/>
      <c r="AC19" s="386"/>
      <c r="AD19" s="384"/>
      <c r="AE19" s="385"/>
      <c r="AF19" s="385"/>
      <c r="AG19" s="387"/>
      <c r="AH19" s="388"/>
      <c r="AI19" s="385"/>
      <c r="AJ19" s="385"/>
      <c r="AK19" s="386"/>
      <c r="AL19" s="384"/>
      <c r="AM19" s="385"/>
      <c r="AN19" s="385"/>
      <c r="AO19" s="387"/>
    </row>
    <row r="20" spans="1:41" s="5" customFormat="1" ht="15.75" customHeight="1" thickBot="1">
      <c r="B20" s="136"/>
      <c r="C20" s="38"/>
      <c r="D20" s="371">
        <v>60</v>
      </c>
      <c r="E20" s="579"/>
      <c r="F20" s="586">
        <f>D20*E20</f>
        <v>0</v>
      </c>
      <c r="H20" s="164"/>
      <c r="I20" s="165"/>
      <c r="J20" s="165"/>
      <c r="K20" s="166"/>
      <c r="L20" s="164"/>
      <c r="M20" s="165"/>
      <c r="N20" s="165"/>
      <c r="O20" s="167"/>
      <c r="P20" s="168"/>
      <c r="Q20" s="165"/>
      <c r="R20" s="165"/>
      <c r="S20" s="166"/>
      <c r="T20" s="164"/>
      <c r="U20" s="165"/>
      <c r="V20" s="165"/>
      <c r="W20" s="167"/>
      <c r="X20" s="129" t="str">
        <f t="shared" si="0"/>
        <v/>
      </c>
      <c r="Z20" s="379">
        <f t="shared" si="1"/>
        <v>0</v>
      </c>
      <c r="AA20" s="380">
        <f t="shared" si="1"/>
        <v>0</v>
      </c>
      <c r="AB20" s="380">
        <f t="shared" si="1"/>
        <v>0</v>
      </c>
      <c r="AC20" s="381">
        <f t="shared" si="1"/>
        <v>0</v>
      </c>
      <c r="AD20" s="379">
        <f t="shared" si="1"/>
        <v>0</v>
      </c>
      <c r="AE20" s="380">
        <f t="shared" si="1"/>
        <v>0</v>
      </c>
      <c r="AF20" s="380">
        <f t="shared" si="1"/>
        <v>0</v>
      </c>
      <c r="AG20" s="382">
        <f t="shared" si="1"/>
        <v>0</v>
      </c>
      <c r="AH20" s="383">
        <f t="shared" si="1"/>
        <v>0</v>
      </c>
      <c r="AI20" s="380">
        <f t="shared" si="1"/>
        <v>0</v>
      </c>
      <c r="AJ20" s="380">
        <f t="shared" si="1"/>
        <v>0</v>
      </c>
      <c r="AK20" s="381">
        <f t="shared" si="1"/>
        <v>0</v>
      </c>
      <c r="AL20" s="379">
        <f t="shared" si="1"/>
        <v>0</v>
      </c>
      <c r="AM20" s="380">
        <f t="shared" si="1"/>
        <v>0</v>
      </c>
      <c r="AN20" s="380">
        <f t="shared" si="1"/>
        <v>0</v>
      </c>
      <c r="AO20" s="382">
        <f t="shared" si="1"/>
        <v>0</v>
      </c>
    </row>
    <row r="21" spans="1:41" s="5" customFormat="1" ht="15.75" customHeight="1" thickBot="1">
      <c r="B21" s="136"/>
      <c r="C21" s="73"/>
      <c r="D21" s="372">
        <v>60</v>
      </c>
      <c r="E21" s="581"/>
      <c r="F21" s="586">
        <f>D21*E21</f>
        <v>0</v>
      </c>
      <c r="H21" s="186"/>
      <c r="I21" s="187"/>
      <c r="J21" s="187"/>
      <c r="K21" s="188"/>
      <c r="L21" s="186"/>
      <c r="M21" s="187"/>
      <c r="N21" s="187"/>
      <c r="O21" s="189"/>
      <c r="P21" s="190"/>
      <c r="Q21" s="187"/>
      <c r="R21" s="187"/>
      <c r="S21" s="188"/>
      <c r="T21" s="186"/>
      <c r="U21" s="187"/>
      <c r="V21" s="187"/>
      <c r="W21" s="189"/>
      <c r="X21" s="130" t="str">
        <f t="shared" si="0"/>
        <v/>
      </c>
      <c r="Z21" s="389">
        <f t="shared" si="1"/>
        <v>0</v>
      </c>
      <c r="AA21" s="390">
        <f t="shared" si="1"/>
        <v>0</v>
      </c>
      <c r="AB21" s="390">
        <f t="shared" si="1"/>
        <v>0</v>
      </c>
      <c r="AC21" s="391">
        <f t="shared" si="1"/>
        <v>0</v>
      </c>
      <c r="AD21" s="389">
        <f t="shared" si="1"/>
        <v>0</v>
      </c>
      <c r="AE21" s="390">
        <f t="shared" si="1"/>
        <v>0</v>
      </c>
      <c r="AF21" s="390">
        <f t="shared" si="1"/>
        <v>0</v>
      </c>
      <c r="AG21" s="392">
        <f t="shared" si="1"/>
        <v>0</v>
      </c>
      <c r="AH21" s="393">
        <f t="shared" si="1"/>
        <v>0</v>
      </c>
      <c r="AI21" s="390">
        <f t="shared" si="1"/>
        <v>0</v>
      </c>
      <c r="AJ21" s="390">
        <f t="shared" si="1"/>
        <v>0</v>
      </c>
      <c r="AK21" s="391">
        <f t="shared" si="1"/>
        <v>0</v>
      </c>
      <c r="AL21" s="389">
        <f t="shared" si="1"/>
        <v>0</v>
      </c>
      <c r="AM21" s="390">
        <f t="shared" si="1"/>
        <v>0</v>
      </c>
      <c r="AN21" s="390">
        <f t="shared" si="1"/>
        <v>0</v>
      </c>
      <c r="AO21" s="392">
        <f t="shared" si="1"/>
        <v>0</v>
      </c>
    </row>
    <row r="22" spans="1:41" s="1" customFormat="1" ht="15.75" customHeight="1" thickBot="1">
      <c r="B22" s="60" t="s">
        <v>27</v>
      </c>
      <c r="C22" s="72"/>
      <c r="D22" s="112"/>
      <c r="E22" s="582"/>
      <c r="F22" s="586">
        <f>SUM(F10:F21)</f>
        <v>0</v>
      </c>
      <c r="G22" s="108"/>
      <c r="H22" s="75"/>
      <c r="I22" s="76"/>
      <c r="J22" s="76"/>
      <c r="K22" s="96"/>
      <c r="L22" s="75"/>
      <c r="M22" s="76"/>
      <c r="N22" s="76"/>
      <c r="O22" s="77"/>
      <c r="P22" s="99"/>
      <c r="Q22" s="76"/>
      <c r="R22" s="76"/>
      <c r="S22" s="96"/>
      <c r="T22" s="75"/>
      <c r="U22" s="76"/>
      <c r="V22" s="76"/>
      <c r="W22" s="77"/>
      <c r="X22" s="78" t="str">
        <f t="shared" si="0"/>
        <v/>
      </c>
      <c r="Z22" s="378">
        <f t="shared" ref="Z22:AO22" si="3">SUM(Z10:Z21)</f>
        <v>0</v>
      </c>
      <c r="AA22" s="394">
        <f t="shared" si="3"/>
        <v>0</v>
      </c>
      <c r="AB22" s="394">
        <f t="shared" si="3"/>
        <v>0</v>
      </c>
      <c r="AC22" s="395">
        <f t="shared" si="3"/>
        <v>0</v>
      </c>
      <c r="AD22" s="378">
        <f t="shared" si="3"/>
        <v>0</v>
      </c>
      <c r="AE22" s="394">
        <f t="shared" si="3"/>
        <v>0</v>
      </c>
      <c r="AF22" s="394">
        <f t="shared" si="3"/>
        <v>0</v>
      </c>
      <c r="AG22" s="396">
        <f t="shared" si="3"/>
        <v>0</v>
      </c>
      <c r="AH22" s="397">
        <f t="shared" si="3"/>
        <v>0</v>
      </c>
      <c r="AI22" s="394">
        <f t="shared" si="3"/>
        <v>0</v>
      </c>
      <c r="AJ22" s="394">
        <f t="shared" si="3"/>
        <v>0</v>
      </c>
      <c r="AK22" s="395">
        <f t="shared" si="3"/>
        <v>0</v>
      </c>
      <c r="AL22" s="378">
        <f t="shared" si="3"/>
        <v>0</v>
      </c>
      <c r="AM22" s="394">
        <f t="shared" si="3"/>
        <v>0</v>
      </c>
      <c r="AN22" s="394">
        <f t="shared" si="3"/>
        <v>0</v>
      </c>
      <c r="AO22" s="396">
        <f t="shared" si="3"/>
        <v>0</v>
      </c>
    </row>
    <row r="23" spans="1:41" s="1" customFormat="1" ht="15.75" customHeight="1" thickBot="1">
      <c r="B23" s="74"/>
      <c r="C23" s="42"/>
      <c r="D23" s="41"/>
      <c r="E23" s="583"/>
      <c r="F23" s="588"/>
      <c r="H23" s="52"/>
      <c r="I23" s="53"/>
      <c r="J23" s="53"/>
      <c r="K23" s="94"/>
      <c r="L23" s="52"/>
      <c r="M23" s="53"/>
      <c r="N23" s="53"/>
      <c r="O23" s="54"/>
      <c r="P23" s="97"/>
      <c r="Q23" s="53"/>
      <c r="R23" s="53"/>
      <c r="S23" s="94"/>
      <c r="T23" s="52"/>
      <c r="U23" s="53"/>
      <c r="V23" s="53"/>
      <c r="W23" s="54"/>
      <c r="X23" s="55" t="str">
        <f t="shared" si="0"/>
        <v/>
      </c>
      <c r="Z23" s="398"/>
      <c r="AA23" s="399"/>
      <c r="AB23" s="399"/>
      <c r="AC23" s="400"/>
      <c r="AD23" s="398"/>
      <c r="AE23" s="399"/>
      <c r="AF23" s="399"/>
      <c r="AG23" s="401"/>
      <c r="AH23" s="402"/>
      <c r="AI23" s="399"/>
      <c r="AJ23" s="399"/>
      <c r="AK23" s="400"/>
      <c r="AL23" s="398"/>
      <c r="AM23" s="399"/>
      <c r="AN23" s="399"/>
      <c r="AO23" s="401"/>
    </row>
    <row r="24" spans="1:41" s="1" customFormat="1" ht="24.5" customHeight="1" thickBot="1">
      <c r="B24" s="100"/>
      <c r="D24" s="712" t="s">
        <v>28</v>
      </c>
      <c r="E24" s="713"/>
      <c r="F24" s="586">
        <f>IF(kostenmethode_pv="Directe loonkosten plus vaste opslag-systematiek (50%)",SUM(F10:F18)*0.5,)</f>
        <v>0</v>
      </c>
      <c r="H24" s="67"/>
      <c r="I24" s="68"/>
      <c r="J24" s="68"/>
      <c r="K24" s="95"/>
      <c r="L24" s="67"/>
      <c r="M24" s="68"/>
      <c r="N24" s="68"/>
      <c r="O24" s="69"/>
      <c r="P24" s="98"/>
      <c r="Q24" s="68"/>
      <c r="R24" s="68"/>
      <c r="S24" s="95"/>
      <c r="T24" s="67"/>
      <c r="U24" s="68"/>
      <c r="V24" s="68"/>
      <c r="W24" s="69"/>
      <c r="X24" s="101" t="str">
        <f t="shared" si="0"/>
        <v/>
      </c>
      <c r="Z24" s="403">
        <f>IF($F$22&gt;0,$F$24*Z22/$F$22,0)</f>
        <v>0</v>
      </c>
      <c r="AA24" s="404">
        <f t="shared" ref="AA24:AO24" si="4">IF($F$22&gt;0,$F$24*AA22/$F$22,0)</f>
        <v>0</v>
      </c>
      <c r="AB24" s="404">
        <f t="shared" si="4"/>
        <v>0</v>
      </c>
      <c r="AC24" s="405">
        <f t="shared" si="4"/>
        <v>0</v>
      </c>
      <c r="AD24" s="403">
        <f t="shared" si="4"/>
        <v>0</v>
      </c>
      <c r="AE24" s="404">
        <f t="shared" si="4"/>
        <v>0</v>
      </c>
      <c r="AF24" s="404">
        <f t="shared" si="4"/>
        <v>0</v>
      </c>
      <c r="AG24" s="406">
        <f t="shared" si="4"/>
        <v>0</v>
      </c>
      <c r="AH24" s="407">
        <f t="shared" si="4"/>
        <v>0</v>
      </c>
      <c r="AI24" s="404">
        <f t="shared" si="4"/>
        <v>0</v>
      </c>
      <c r="AJ24" s="404">
        <f t="shared" si="4"/>
        <v>0</v>
      </c>
      <c r="AK24" s="405">
        <f t="shared" si="4"/>
        <v>0</v>
      </c>
      <c r="AL24" s="403">
        <f t="shared" si="4"/>
        <v>0</v>
      </c>
      <c r="AM24" s="404">
        <f t="shared" si="4"/>
        <v>0</v>
      </c>
      <c r="AN24" s="404">
        <f t="shared" si="4"/>
        <v>0</v>
      </c>
      <c r="AO24" s="406">
        <f t="shared" si="4"/>
        <v>0</v>
      </c>
    </row>
    <row r="25" spans="1:41" s="5" customFormat="1" ht="15.75" customHeight="1" thickBot="1">
      <c r="B25" s="60"/>
      <c r="C25" s="61"/>
      <c r="D25" s="62"/>
      <c r="E25" s="584" t="s">
        <v>29</v>
      </c>
      <c r="F25" s="589">
        <f>(F24+F22)</f>
        <v>0</v>
      </c>
      <c r="G25" s="80"/>
      <c r="H25" s="102"/>
      <c r="I25" s="103"/>
      <c r="J25" s="103"/>
      <c r="K25" s="104"/>
      <c r="L25" s="102"/>
      <c r="M25" s="103"/>
      <c r="N25" s="103"/>
      <c r="O25" s="105"/>
      <c r="P25" s="106"/>
      <c r="Q25" s="103"/>
      <c r="R25" s="103"/>
      <c r="S25" s="104"/>
      <c r="T25" s="102"/>
      <c r="U25" s="103"/>
      <c r="V25" s="103"/>
      <c r="W25" s="105"/>
      <c r="X25" s="107" t="str">
        <f t="shared" si="0"/>
        <v/>
      </c>
      <c r="Z25" s="408"/>
      <c r="AA25" s="408"/>
      <c r="AB25" s="408"/>
      <c r="AC25" s="408"/>
      <c r="AD25" s="408"/>
      <c r="AE25" s="408"/>
      <c r="AF25" s="408"/>
      <c r="AG25" s="408"/>
      <c r="AH25" s="408"/>
      <c r="AI25" s="408"/>
      <c r="AJ25" s="408"/>
      <c r="AK25" s="408"/>
      <c r="AL25" s="408"/>
      <c r="AM25" s="408"/>
      <c r="AN25" s="408"/>
      <c r="AO25" s="408"/>
    </row>
    <row r="26" spans="1:41" s="5" customFormat="1" ht="15.75" customHeight="1">
      <c r="D26" s="6"/>
      <c r="F26" s="6"/>
      <c r="H26" s="37"/>
      <c r="I26" s="37"/>
      <c r="J26" s="37"/>
      <c r="K26" s="37"/>
      <c r="L26" s="37"/>
      <c r="M26" s="37"/>
      <c r="N26" s="37"/>
      <c r="O26" s="37"/>
      <c r="P26" s="37"/>
      <c r="Q26" s="37"/>
      <c r="R26" s="37"/>
      <c r="S26" s="37"/>
      <c r="T26" s="37"/>
      <c r="U26" s="37"/>
      <c r="V26" s="37"/>
      <c r="W26" s="37"/>
      <c r="X26" s="37"/>
      <c r="Z26" s="408"/>
      <c r="AA26" s="408"/>
      <c r="AB26" s="408"/>
      <c r="AC26" s="408"/>
      <c r="AD26" s="408"/>
      <c r="AE26" s="408"/>
      <c r="AF26" s="408"/>
      <c r="AG26" s="408"/>
      <c r="AH26" s="408"/>
      <c r="AI26" s="408"/>
      <c r="AJ26" s="408"/>
      <c r="AK26" s="408"/>
      <c r="AL26" s="408"/>
      <c r="AM26" s="408"/>
      <c r="AN26" s="408"/>
      <c r="AO26" s="408"/>
    </row>
    <row r="27" spans="1:41" s="5" customFormat="1" ht="15.75" customHeight="1" thickBot="1">
      <c r="D27" s="6"/>
      <c r="F27" s="6"/>
      <c r="H27" s="37"/>
      <c r="I27" s="37"/>
      <c r="J27" s="37"/>
      <c r="K27" s="37"/>
      <c r="L27" s="37"/>
      <c r="M27" s="37"/>
      <c r="N27" s="37"/>
      <c r="O27" s="37"/>
      <c r="P27" s="37"/>
      <c r="Q27" s="37"/>
      <c r="R27" s="37"/>
      <c r="S27" s="37"/>
      <c r="T27" s="37"/>
      <c r="U27" s="37"/>
      <c r="V27" s="37"/>
      <c r="W27" s="37"/>
      <c r="X27" s="37"/>
      <c r="Z27" s="408"/>
      <c r="AA27" s="408"/>
      <c r="AB27" s="408"/>
      <c r="AC27" s="408"/>
      <c r="AD27" s="408"/>
      <c r="AE27" s="408"/>
      <c r="AF27" s="408"/>
      <c r="AG27" s="408"/>
      <c r="AH27" s="408"/>
      <c r="AI27" s="408"/>
      <c r="AJ27" s="408"/>
      <c r="AK27" s="408"/>
      <c r="AL27" s="408"/>
      <c r="AM27" s="408"/>
      <c r="AN27" s="408"/>
      <c r="AO27" s="408"/>
    </row>
    <row r="28" spans="1:41" s="5" customFormat="1" ht="15.75" customHeight="1" thickBot="1">
      <c r="B28" s="569"/>
      <c r="C28" s="570"/>
      <c r="D28" s="571"/>
      <c r="E28" s="593"/>
      <c r="F28" s="598"/>
      <c r="H28" s="696" t="s">
        <v>13</v>
      </c>
      <c r="I28" s="697"/>
      <c r="J28" s="697"/>
      <c r="K28" s="697"/>
      <c r="L28" s="697"/>
      <c r="M28" s="697"/>
      <c r="N28" s="697"/>
      <c r="O28" s="697"/>
      <c r="P28" s="697"/>
      <c r="Q28" s="697"/>
      <c r="R28" s="697"/>
      <c r="S28" s="697"/>
      <c r="T28" s="697"/>
      <c r="U28" s="697"/>
      <c r="V28" s="697"/>
      <c r="W28" s="697"/>
      <c r="X28" s="698"/>
      <c r="Z28" s="708" t="s">
        <v>30</v>
      </c>
      <c r="AA28" s="709"/>
      <c r="AB28" s="709"/>
      <c r="AC28" s="709"/>
      <c r="AD28" s="709"/>
      <c r="AE28" s="709"/>
      <c r="AF28" s="709"/>
      <c r="AG28" s="709"/>
      <c r="AH28" s="709"/>
      <c r="AI28" s="709"/>
      <c r="AJ28" s="709"/>
      <c r="AK28" s="709"/>
      <c r="AL28" s="709"/>
      <c r="AM28" s="709"/>
      <c r="AN28" s="709"/>
      <c r="AO28" s="710"/>
    </row>
    <row r="29" spans="1:41" s="46" customFormat="1" ht="23.25" customHeight="1" thickBot="1">
      <c r="A29" s="284" t="s">
        <v>137</v>
      </c>
      <c r="B29" s="572" t="s">
        <v>159</v>
      </c>
      <c r="C29" s="568"/>
      <c r="D29" s="568"/>
      <c r="E29" s="594"/>
      <c r="F29" s="599"/>
      <c r="H29" s="699">
        <v>2026</v>
      </c>
      <c r="I29" s="700"/>
      <c r="J29" s="700"/>
      <c r="K29" s="701"/>
      <c r="L29" s="699">
        <v>2027</v>
      </c>
      <c r="M29" s="700"/>
      <c r="N29" s="700"/>
      <c r="O29" s="701"/>
      <c r="P29" s="702">
        <v>2028</v>
      </c>
      <c r="Q29" s="700"/>
      <c r="R29" s="700"/>
      <c r="S29" s="701"/>
      <c r="T29" s="703">
        <v>2029</v>
      </c>
      <c r="U29" s="700"/>
      <c r="V29" s="700"/>
      <c r="W29" s="704"/>
      <c r="X29" s="714" t="s">
        <v>17</v>
      </c>
      <c r="Z29" s="707">
        <v>2026</v>
      </c>
      <c r="AA29" s="700"/>
      <c r="AB29" s="700"/>
      <c r="AC29" s="700"/>
      <c r="AD29" s="703">
        <v>2027</v>
      </c>
      <c r="AE29" s="700"/>
      <c r="AF29" s="700"/>
      <c r="AG29" s="704"/>
      <c r="AH29" s="711">
        <v>2028</v>
      </c>
      <c r="AI29" s="700"/>
      <c r="AJ29" s="700"/>
      <c r="AK29" s="700"/>
      <c r="AL29" s="703">
        <v>2029</v>
      </c>
      <c r="AM29" s="700"/>
      <c r="AN29" s="700"/>
      <c r="AO29" s="704"/>
    </row>
    <row r="30" spans="1:41" s="5" customFormat="1" ht="21.75" customHeight="1" thickBot="1">
      <c r="A30" s="22"/>
      <c r="B30" s="39" t="s">
        <v>18</v>
      </c>
      <c r="C30" s="36" t="s">
        <v>31</v>
      </c>
      <c r="D30" s="567" t="s">
        <v>32</v>
      </c>
      <c r="E30" s="595" t="s">
        <v>33</v>
      </c>
      <c r="F30" s="585" t="s">
        <v>34</v>
      </c>
      <c r="H30" s="49" t="s">
        <v>22</v>
      </c>
      <c r="I30" s="50" t="s">
        <v>23</v>
      </c>
      <c r="J30" s="50" t="s">
        <v>24</v>
      </c>
      <c r="K30" s="57" t="s">
        <v>25</v>
      </c>
      <c r="L30" s="49" t="s">
        <v>22</v>
      </c>
      <c r="M30" s="50" t="s">
        <v>23</v>
      </c>
      <c r="N30" s="50" t="s">
        <v>24</v>
      </c>
      <c r="O30" s="51" t="s">
        <v>25</v>
      </c>
      <c r="P30" s="58" t="s">
        <v>22</v>
      </c>
      <c r="Q30" s="50" t="s">
        <v>23</v>
      </c>
      <c r="R30" s="50" t="s">
        <v>24</v>
      </c>
      <c r="S30" s="57" t="s">
        <v>25</v>
      </c>
      <c r="T30" s="49" t="s">
        <v>22</v>
      </c>
      <c r="U30" s="50" t="s">
        <v>23</v>
      </c>
      <c r="V30" s="50" t="s">
        <v>24</v>
      </c>
      <c r="W30" s="51" t="s">
        <v>25</v>
      </c>
      <c r="X30" s="715"/>
      <c r="Z30" s="409" t="s">
        <v>22</v>
      </c>
      <c r="AA30" s="410" t="s">
        <v>23</v>
      </c>
      <c r="AB30" s="410" t="s">
        <v>24</v>
      </c>
      <c r="AC30" s="411" t="s">
        <v>25</v>
      </c>
      <c r="AD30" s="409" t="s">
        <v>22</v>
      </c>
      <c r="AE30" s="410" t="s">
        <v>23</v>
      </c>
      <c r="AF30" s="410" t="s">
        <v>24</v>
      </c>
      <c r="AG30" s="412" t="s">
        <v>25</v>
      </c>
      <c r="AH30" s="413" t="s">
        <v>22</v>
      </c>
      <c r="AI30" s="410" t="s">
        <v>23</v>
      </c>
      <c r="AJ30" s="410" t="s">
        <v>24</v>
      </c>
      <c r="AK30" s="411" t="s">
        <v>25</v>
      </c>
      <c r="AL30" s="409" t="s">
        <v>22</v>
      </c>
      <c r="AM30" s="410" t="s">
        <v>23</v>
      </c>
      <c r="AN30" s="410" t="s">
        <v>24</v>
      </c>
      <c r="AO30" s="412" t="s">
        <v>25</v>
      </c>
    </row>
    <row r="31" spans="1:41" s="1" customFormat="1" ht="15.75" customHeight="1">
      <c r="A31" s="22"/>
      <c r="B31" s="558" t="s">
        <v>121</v>
      </c>
      <c r="C31" s="38"/>
      <c r="D31" s="375"/>
      <c r="E31" s="596"/>
      <c r="F31" s="586">
        <f>D31*E31</f>
        <v>0</v>
      </c>
      <c r="H31" s="159"/>
      <c r="I31" s="160"/>
      <c r="J31" s="160"/>
      <c r="K31" s="161"/>
      <c r="L31" s="159"/>
      <c r="M31" s="160"/>
      <c r="N31" s="160"/>
      <c r="O31" s="162"/>
      <c r="P31" s="163"/>
      <c r="Q31" s="160"/>
      <c r="R31" s="160"/>
      <c r="S31" s="161"/>
      <c r="T31" s="159"/>
      <c r="U31" s="160"/>
      <c r="V31" s="160"/>
      <c r="W31" s="162"/>
      <c r="X31" s="131"/>
      <c r="Z31" s="379">
        <f t="shared" ref="Z31:AO39" si="5">$F31*H31</f>
        <v>0</v>
      </c>
      <c r="AA31" s="380">
        <f t="shared" si="5"/>
        <v>0</v>
      </c>
      <c r="AB31" s="380">
        <f t="shared" si="5"/>
        <v>0</v>
      </c>
      <c r="AC31" s="381">
        <f t="shared" si="5"/>
        <v>0</v>
      </c>
      <c r="AD31" s="379">
        <f t="shared" si="5"/>
        <v>0</v>
      </c>
      <c r="AE31" s="380">
        <f t="shared" si="5"/>
        <v>0</v>
      </c>
      <c r="AF31" s="380">
        <f t="shared" si="5"/>
        <v>0</v>
      </c>
      <c r="AG31" s="382">
        <f t="shared" si="5"/>
        <v>0</v>
      </c>
      <c r="AH31" s="383">
        <f t="shared" si="5"/>
        <v>0</v>
      </c>
      <c r="AI31" s="380">
        <f t="shared" si="5"/>
        <v>0</v>
      </c>
      <c r="AJ31" s="380">
        <f t="shared" si="5"/>
        <v>0</v>
      </c>
      <c r="AK31" s="381">
        <f t="shared" si="5"/>
        <v>0</v>
      </c>
      <c r="AL31" s="379">
        <f t="shared" si="5"/>
        <v>0</v>
      </c>
      <c r="AM31" s="380">
        <f t="shared" si="5"/>
        <v>0</v>
      </c>
      <c r="AN31" s="380">
        <f t="shared" si="5"/>
        <v>0</v>
      </c>
      <c r="AO31" s="382">
        <f t="shared" si="5"/>
        <v>0</v>
      </c>
    </row>
    <row r="32" spans="1:41" s="1" customFormat="1" ht="15.75" customHeight="1">
      <c r="A32" s="22"/>
      <c r="B32" s="558" t="s">
        <v>122</v>
      </c>
      <c r="C32" s="38"/>
      <c r="D32" s="375"/>
      <c r="E32" s="596"/>
      <c r="F32" s="586">
        <f t="shared" ref="F32:F39" si="6">D32*E32</f>
        <v>0</v>
      </c>
      <c r="H32" s="164"/>
      <c r="I32" s="165"/>
      <c r="J32" s="165"/>
      <c r="K32" s="166"/>
      <c r="L32" s="164"/>
      <c r="M32" s="165"/>
      <c r="N32" s="165"/>
      <c r="O32" s="167"/>
      <c r="P32" s="168"/>
      <c r="Q32" s="165"/>
      <c r="R32" s="165"/>
      <c r="S32" s="166"/>
      <c r="T32" s="164"/>
      <c r="U32" s="165"/>
      <c r="V32" s="165"/>
      <c r="W32" s="167"/>
      <c r="X32" s="132"/>
      <c r="Z32" s="379">
        <f t="shared" si="5"/>
        <v>0</v>
      </c>
      <c r="AA32" s="380">
        <f t="shared" si="5"/>
        <v>0</v>
      </c>
      <c r="AB32" s="380">
        <f t="shared" si="5"/>
        <v>0</v>
      </c>
      <c r="AC32" s="381">
        <f t="shared" si="5"/>
        <v>0</v>
      </c>
      <c r="AD32" s="379">
        <f t="shared" si="5"/>
        <v>0</v>
      </c>
      <c r="AE32" s="380">
        <f t="shared" si="5"/>
        <v>0</v>
      </c>
      <c r="AF32" s="380">
        <f t="shared" si="5"/>
        <v>0</v>
      </c>
      <c r="AG32" s="382">
        <f t="shared" si="5"/>
        <v>0</v>
      </c>
      <c r="AH32" s="383">
        <f t="shared" si="5"/>
        <v>0</v>
      </c>
      <c r="AI32" s="380">
        <f t="shared" si="5"/>
        <v>0</v>
      </c>
      <c r="AJ32" s="380">
        <f t="shared" si="5"/>
        <v>0</v>
      </c>
      <c r="AK32" s="381">
        <f t="shared" si="5"/>
        <v>0</v>
      </c>
      <c r="AL32" s="379">
        <f t="shared" si="5"/>
        <v>0</v>
      </c>
      <c r="AM32" s="380">
        <f t="shared" si="5"/>
        <v>0</v>
      </c>
      <c r="AN32" s="380">
        <f t="shared" si="5"/>
        <v>0</v>
      </c>
      <c r="AO32" s="382">
        <f t="shared" si="5"/>
        <v>0</v>
      </c>
    </row>
    <row r="33" spans="1:41" s="1" customFormat="1" ht="15.75" customHeight="1">
      <c r="A33" s="22"/>
      <c r="B33" s="558" t="s">
        <v>123</v>
      </c>
      <c r="C33" s="38"/>
      <c r="D33" s="375"/>
      <c r="E33" s="596"/>
      <c r="F33" s="586">
        <f t="shared" si="6"/>
        <v>0</v>
      </c>
      <c r="H33" s="164"/>
      <c r="I33" s="165"/>
      <c r="J33" s="165"/>
      <c r="K33" s="166"/>
      <c r="L33" s="164"/>
      <c r="M33" s="165"/>
      <c r="N33" s="165"/>
      <c r="O33" s="167"/>
      <c r="P33" s="168"/>
      <c r="Q33" s="165"/>
      <c r="R33" s="165"/>
      <c r="S33" s="166"/>
      <c r="T33" s="164"/>
      <c r="U33" s="165"/>
      <c r="V33" s="165"/>
      <c r="W33" s="167"/>
      <c r="X33" s="132"/>
      <c r="Z33" s="379">
        <f t="shared" si="5"/>
        <v>0</v>
      </c>
      <c r="AA33" s="380">
        <f t="shared" si="5"/>
        <v>0</v>
      </c>
      <c r="AB33" s="380">
        <f t="shared" si="5"/>
        <v>0</v>
      </c>
      <c r="AC33" s="381">
        <f t="shared" si="5"/>
        <v>0</v>
      </c>
      <c r="AD33" s="379">
        <f t="shared" si="5"/>
        <v>0</v>
      </c>
      <c r="AE33" s="380">
        <f t="shared" si="5"/>
        <v>0</v>
      </c>
      <c r="AF33" s="380">
        <f t="shared" si="5"/>
        <v>0</v>
      </c>
      <c r="AG33" s="382">
        <f t="shared" si="5"/>
        <v>0</v>
      </c>
      <c r="AH33" s="383">
        <f t="shared" si="5"/>
        <v>0</v>
      </c>
      <c r="AI33" s="380">
        <f t="shared" si="5"/>
        <v>0</v>
      </c>
      <c r="AJ33" s="380">
        <f t="shared" si="5"/>
        <v>0</v>
      </c>
      <c r="AK33" s="381">
        <f t="shared" si="5"/>
        <v>0</v>
      </c>
      <c r="AL33" s="379">
        <f t="shared" si="5"/>
        <v>0</v>
      </c>
      <c r="AM33" s="380">
        <f t="shared" si="5"/>
        <v>0</v>
      </c>
      <c r="AN33" s="380">
        <f t="shared" si="5"/>
        <v>0</v>
      </c>
      <c r="AO33" s="382">
        <f t="shared" si="5"/>
        <v>0</v>
      </c>
    </row>
    <row r="34" spans="1:41" s="1" customFormat="1" ht="15.75" customHeight="1">
      <c r="A34" s="22"/>
      <c r="B34" s="558" t="s">
        <v>124</v>
      </c>
      <c r="C34" s="38"/>
      <c r="D34" s="375"/>
      <c r="E34" s="596"/>
      <c r="F34" s="586">
        <f t="shared" si="6"/>
        <v>0</v>
      </c>
      <c r="H34" s="164"/>
      <c r="I34" s="165"/>
      <c r="J34" s="165"/>
      <c r="K34" s="166"/>
      <c r="L34" s="164"/>
      <c r="M34" s="165"/>
      <c r="N34" s="165"/>
      <c r="O34" s="167"/>
      <c r="P34" s="168"/>
      <c r="Q34" s="165"/>
      <c r="R34" s="165"/>
      <c r="S34" s="166"/>
      <c r="T34" s="164"/>
      <c r="U34" s="165"/>
      <c r="V34" s="165"/>
      <c r="W34" s="167"/>
      <c r="X34" s="132"/>
      <c r="Z34" s="379">
        <f t="shared" si="5"/>
        <v>0</v>
      </c>
      <c r="AA34" s="380">
        <f t="shared" si="5"/>
        <v>0</v>
      </c>
      <c r="AB34" s="380">
        <f t="shared" si="5"/>
        <v>0</v>
      </c>
      <c r="AC34" s="381">
        <f t="shared" si="5"/>
        <v>0</v>
      </c>
      <c r="AD34" s="379">
        <f t="shared" si="5"/>
        <v>0</v>
      </c>
      <c r="AE34" s="380">
        <f t="shared" si="5"/>
        <v>0</v>
      </c>
      <c r="AF34" s="380">
        <f t="shared" si="5"/>
        <v>0</v>
      </c>
      <c r="AG34" s="382">
        <f t="shared" si="5"/>
        <v>0</v>
      </c>
      <c r="AH34" s="383">
        <f t="shared" si="5"/>
        <v>0</v>
      </c>
      <c r="AI34" s="380">
        <f t="shared" si="5"/>
        <v>0</v>
      </c>
      <c r="AJ34" s="380">
        <f t="shared" si="5"/>
        <v>0</v>
      </c>
      <c r="AK34" s="381">
        <f t="shared" si="5"/>
        <v>0</v>
      </c>
      <c r="AL34" s="379">
        <f t="shared" si="5"/>
        <v>0</v>
      </c>
      <c r="AM34" s="380">
        <f t="shared" si="5"/>
        <v>0</v>
      </c>
      <c r="AN34" s="380">
        <f t="shared" si="5"/>
        <v>0</v>
      </c>
      <c r="AO34" s="382">
        <f t="shared" si="5"/>
        <v>0</v>
      </c>
    </row>
    <row r="35" spans="1:41" s="1" customFormat="1" ht="15.75" customHeight="1">
      <c r="A35" s="22"/>
      <c r="B35" s="558"/>
      <c r="C35" s="38"/>
      <c r="D35" s="375"/>
      <c r="E35" s="596"/>
      <c r="F35" s="586">
        <f t="shared" si="6"/>
        <v>0</v>
      </c>
      <c r="H35" s="164"/>
      <c r="I35" s="165"/>
      <c r="J35" s="165"/>
      <c r="K35" s="166"/>
      <c r="L35" s="164"/>
      <c r="M35" s="165"/>
      <c r="N35" s="165"/>
      <c r="O35" s="167"/>
      <c r="P35" s="168"/>
      <c r="Q35" s="165"/>
      <c r="R35" s="165"/>
      <c r="S35" s="166"/>
      <c r="T35" s="164"/>
      <c r="U35" s="165"/>
      <c r="V35" s="165"/>
      <c r="W35" s="167"/>
      <c r="X35" s="132"/>
      <c r="Z35" s="379">
        <f t="shared" si="5"/>
        <v>0</v>
      </c>
      <c r="AA35" s="380">
        <f t="shared" si="5"/>
        <v>0</v>
      </c>
      <c r="AB35" s="380">
        <f t="shared" si="5"/>
        <v>0</v>
      </c>
      <c r="AC35" s="381">
        <f t="shared" si="5"/>
        <v>0</v>
      </c>
      <c r="AD35" s="379">
        <f t="shared" si="5"/>
        <v>0</v>
      </c>
      <c r="AE35" s="380">
        <f t="shared" si="5"/>
        <v>0</v>
      </c>
      <c r="AF35" s="380">
        <f t="shared" si="5"/>
        <v>0</v>
      </c>
      <c r="AG35" s="382">
        <f t="shared" si="5"/>
        <v>0</v>
      </c>
      <c r="AH35" s="383">
        <f t="shared" si="5"/>
        <v>0</v>
      </c>
      <c r="AI35" s="380">
        <f t="shared" si="5"/>
        <v>0</v>
      </c>
      <c r="AJ35" s="380">
        <f t="shared" si="5"/>
        <v>0</v>
      </c>
      <c r="AK35" s="381">
        <f t="shared" si="5"/>
        <v>0</v>
      </c>
      <c r="AL35" s="379">
        <f t="shared" si="5"/>
        <v>0</v>
      </c>
      <c r="AM35" s="380">
        <f t="shared" si="5"/>
        <v>0</v>
      </c>
      <c r="AN35" s="380">
        <f t="shared" si="5"/>
        <v>0</v>
      </c>
      <c r="AO35" s="382">
        <f t="shared" si="5"/>
        <v>0</v>
      </c>
    </row>
    <row r="36" spans="1:41" s="1" customFormat="1" ht="15.75" customHeight="1">
      <c r="A36" s="22"/>
      <c r="B36" s="558"/>
      <c r="C36" s="38"/>
      <c r="D36" s="375"/>
      <c r="E36" s="596"/>
      <c r="F36" s="586">
        <f t="shared" si="6"/>
        <v>0</v>
      </c>
      <c r="H36" s="164"/>
      <c r="I36" s="165"/>
      <c r="J36" s="165"/>
      <c r="K36" s="166"/>
      <c r="L36" s="164"/>
      <c r="M36" s="165"/>
      <c r="N36" s="165"/>
      <c r="O36" s="167"/>
      <c r="P36" s="168"/>
      <c r="Q36" s="165"/>
      <c r="R36" s="165"/>
      <c r="S36" s="166"/>
      <c r="T36" s="164"/>
      <c r="U36" s="165"/>
      <c r="V36" s="165"/>
      <c r="W36" s="167"/>
      <c r="X36" s="132"/>
      <c r="Z36" s="379">
        <f t="shared" si="5"/>
        <v>0</v>
      </c>
      <c r="AA36" s="380">
        <f t="shared" si="5"/>
        <v>0</v>
      </c>
      <c r="AB36" s="380">
        <f t="shared" si="5"/>
        <v>0</v>
      </c>
      <c r="AC36" s="381">
        <f t="shared" si="5"/>
        <v>0</v>
      </c>
      <c r="AD36" s="379">
        <f t="shared" si="5"/>
        <v>0</v>
      </c>
      <c r="AE36" s="380">
        <f t="shared" si="5"/>
        <v>0</v>
      </c>
      <c r="AF36" s="380">
        <f t="shared" si="5"/>
        <v>0</v>
      </c>
      <c r="AG36" s="382">
        <f t="shared" si="5"/>
        <v>0</v>
      </c>
      <c r="AH36" s="383">
        <f t="shared" si="5"/>
        <v>0</v>
      </c>
      <c r="AI36" s="380">
        <f t="shared" si="5"/>
        <v>0</v>
      </c>
      <c r="AJ36" s="380">
        <f t="shared" si="5"/>
        <v>0</v>
      </c>
      <c r="AK36" s="381">
        <f t="shared" si="5"/>
        <v>0</v>
      </c>
      <c r="AL36" s="379">
        <f t="shared" si="5"/>
        <v>0</v>
      </c>
      <c r="AM36" s="380">
        <f t="shared" si="5"/>
        <v>0</v>
      </c>
      <c r="AN36" s="380">
        <f t="shared" si="5"/>
        <v>0</v>
      </c>
      <c r="AO36" s="382">
        <f t="shared" si="5"/>
        <v>0</v>
      </c>
    </row>
    <row r="37" spans="1:41" s="1" customFormat="1" ht="15.75" customHeight="1">
      <c r="A37" s="11"/>
      <c r="B37" s="558"/>
      <c r="C37" s="38"/>
      <c r="D37" s="375"/>
      <c r="E37" s="596"/>
      <c r="F37" s="586">
        <f t="shared" si="6"/>
        <v>0</v>
      </c>
      <c r="H37" s="164"/>
      <c r="I37" s="165"/>
      <c r="J37" s="165"/>
      <c r="K37" s="166"/>
      <c r="L37" s="164"/>
      <c r="M37" s="165"/>
      <c r="N37" s="165"/>
      <c r="O37" s="167"/>
      <c r="P37" s="168"/>
      <c r="Q37" s="165"/>
      <c r="R37" s="165"/>
      <c r="S37" s="166"/>
      <c r="T37" s="164"/>
      <c r="U37" s="165"/>
      <c r="V37" s="165"/>
      <c r="W37" s="167"/>
      <c r="X37" s="132"/>
      <c r="Z37" s="379">
        <f t="shared" si="5"/>
        <v>0</v>
      </c>
      <c r="AA37" s="380">
        <f t="shared" si="5"/>
        <v>0</v>
      </c>
      <c r="AB37" s="380">
        <f t="shared" si="5"/>
        <v>0</v>
      </c>
      <c r="AC37" s="381">
        <f t="shared" si="5"/>
        <v>0</v>
      </c>
      <c r="AD37" s="379">
        <f t="shared" si="5"/>
        <v>0</v>
      </c>
      <c r="AE37" s="380">
        <f t="shared" si="5"/>
        <v>0</v>
      </c>
      <c r="AF37" s="380">
        <f t="shared" si="5"/>
        <v>0</v>
      </c>
      <c r="AG37" s="382">
        <f t="shared" si="5"/>
        <v>0</v>
      </c>
      <c r="AH37" s="383">
        <f t="shared" si="5"/>
        <v>0</v>
      </c>
      <c r="AI37" s="380">
        <f t="shared" si="5"/>
        <v>0</v>
      </c>
      <c r="AJ37" s="380">
        <f t="shared" si="5"/>
        <v>0</v>
      </c>
      <c r="AK37" s="381">
        <f t="shared" si="5"/>
        <v>0</v>
      </c>
      <c r="AL37" s="379">
        <f t="shared" si="5"/>
        <v>0</v>
      </c>
      <c r="AM37" s="380">
        <f t="shared" si="5"/>
        <v>0</v>
      </c>
      <c r="AN37" s="380">
        <f t="shared" si="5"/>
        <v>0</v>
      </c>
      <c r="AO37" s="382">
        <f t="shared" si="5"/>
        <v>0</v>
      </c>
    </row>
    <row r="38" spans="1:41" s="1" customFormat="1" ht="15.75" customHeight="1">
      <c r="A38" s="11"/>
      <c r="B38" s="558"/>
      <c r="C38" s="38"/>
      <c r="D38" s="375"/>
      <c r="E38" s="596"/>
      <c r="F38" s="586">
        <f t="shared" si="6"/>
        <v>0</v>
      </c>
      <c r="H38" s="164"/>
      <c r="I38" s="165"/>
      <c r="J38" s="165"/>
      <c r="K38" s="166"/>
      <c r="L38" s="164"/>
      <c r="M38" s="165"/>
      <c r="N38" s="165"/>
      <c r="O38" s="167"/>
      <c r="P38" s="168"/>
      <c r="Q38" s="165"/>
      <c r="R38" s="165"/>
      <c r="S38" s="166"/>
      <c r="T38" s="164"/>
      <c r="U38" s="165"/>
      <c r="V38" s="165"/>
      <c r="W38" s="167"/>
      <c r="X38" s="132"/>
      <c r="Z38" s="379">
        <f t="shared" si="5"/>
        <v>0</v>
      </c>
      <c r="AA38" s="380">
        <f t="shared" si="5"/>
        <v>0</v>
      </c>
      <c r="AB38" s="380">
        <f t="shared" si="5"/>
        <v>0</v>
      </c>
      <c r="AC38" s="381">
        <f t="shared" si="5"/>
        <v>0</v>
      </c>
      <c r="AD38" s="379">
        <f t="shared" si="5"/>
        <v>0</v>
      </c>
      <c r="AE38" s="380">
        <f t="shared" si="5"/>
        <v>0</v>
      </c>
      <c r="AF38" s="380">
        <f t="shared" si="5"/>
        <v>0</v>
      </c>
      <c r="AG38" s="382">
        <f t="shared" si="5"/>
        <v>0</v>
      </c>
      <c r="AH38" s="383">
        <f t="shared" si="5"/>
        <v>0</v>
      </c>
      <c r="AI38" s="380">
        <f t="shared" si="5"/>
        <v>0</v>
      </c>
      <c r="AJ38" s="380">
        <f t="shared" si="5"/>
        <v>0</v>
      </c>
      <c r="AK38" s="381">
        <f t="shared" si="5"/>
        <v>0</v>
      </c>
      <c r="AL38" s="379">
        <f t="shared" si="5"/>
        <v>0</v>
      </c>
      <c r="AM38" s="380">
        <f t="shared" si="5"/>
        <v>0</v>
      </c>
      <c r="AN38" s="380">
        <f t="shared" si="5"/>
        <v>0</v>
      </c>
      <c r="AO38" s="382">
        <f t="shared" si="5"/>
        <v>0</v>
      </c>
    </row>
    <row r="39" spans="1:41" s="5" customFormat="1" ht="15.75" customHeight="1" thickBot="1">
      <c r="A39" s="22"/>
      <c r="B39" s="558"/>
      <c r="C39" s="38"/>
      <c r="D39" s="375"/>
      <c r="E39" s="596"/>
      <c r="F39" s="586">
        <f t="shared" si="6"/>
        <v>0</v>
      </c>
      <c r="H39" s="191"/>
      <c r="I39" s="192"/>
      <c r="J39" s="192"/>
      <c r="K39" s="193"/>
      <c r="L39" s="191"/>
      <c r="M39" s="192"/>
      <c r="N39" s="192"/>
      <c r="O39" s="194"/>
      <c r="P39" s="195"/>
      <c r="Q39" s="192"/>
      <c r="R39" s="192"/>
      <c r="S39" s="193"/>
      <c r="T39" s="191"/>
      <c r="U39" s="192"/>
      <c r="V39" s="192"/>
      <c r="W39" s="194"/>
      <c r="X39" s="133"/>
      <c r="Z39" s="414">
        <f t="shared" si="5"/>
        <v>0</v>
      </c>
      <c r="AA39" s="415">
        <f t="shared" si="5"/>
        <v>0</v>
      </c>
      <c r="AB39" s="415">
        <f t="shared" si="5"/>
        <v>0</v>
      </c>
      <c r="AC39" s="416">
        <f t="shared" si="5"/>
        <v>0</v>
      </c>
      <c r="AD39" s="414">
        <f t="shared" si="5"/>
        <v>0</v>
      </c>
      <c r="AE39" s="415">
        <f t="shared" si="5"/>
        <v>0</v>
      </c>
      <c r="AF39" s="415">
        <f t="shared" si="5"/>
        <v>0</v>
      </c>
      <c r="AG39" s="417">
        <f t="shared" si="5"/>
        <v>0</v>
      </c>
      <c r="AH39" s="418">
        <f t="shared" si="5"/>
        <v>0</v>
      </c>
      <c r="AI39" s="415">
        <f t="shared" si="5"/>
        <v>0</v>
      </c>
      <c r="AJ39" s="415">
        <f t="shared" si="5"/>
        <v>0</v>
      </c>
      <c r="AK39" s="416">
        <f t="shared" si="5"/>
        <v>0</v>
      </c>
      <c r="AL39" s="414">
        <f t="shared" si="5"/>
        <v>0</v>
      </c>
      <c r="AM39" s="415">
        <f t="shared" si="5"/>
        <v>0</v>
      </c>
      <c r="AN39" s="415">
        <f t="shared" si="5"/>
        <v>0</v>
      </c>
      <c r="AO39" s="417">
        <f t="shared" si="5"/>
        <v>0</v>
      </c>
    </row>
    <row r="40" spans="1:41" s="1" customFormat="1" ht="15.75" customHeight="1" thickBot="1">
      <c r="A40" s="5"/>
      <c r="B40" s="573" t="s">
        <v>35</v>
      </c>
      <c r="C40" s="574"/>
      <c r="D40" s="575"/>
      <c r="E40" s="597"/>
      <c r="F40" s="589">
        <f>SUM(F31:F39)</f>
        <v>0</v>
      </c>
      <c r="H40" s="48"/>
      <c r="I40" s="48"/>
      <c r="J40" s="48"/>
      <c r="K40" s="48"/>
      <c r="L40" s="48"/>
      <c r="M40" s="48"/>
      <c r="N40" s="48"/>
      <c r="O40" s="48"/>
      <c r="P40" s="48"/>
      <c r="Q40" s="48"/>
      <c r="R40" s="48"/>
      <c r="S40" s="48"/>
      <c r="T40" s="48"/>
      <c r="U40" s="48"/>
      <c r="V40" s="48"/>
      <c r="W40" s="48"/>
      <c r="X40" s="48"/>
      <c r="Z40" s="403">
        <f t="shared" ref="Z40:AO40" si="7">SUM(Z31:Z39)</f>
        <v>0</v>
      </c>
      <c r="AA40" s="404">
        <f t="shared" si="7"/>
        <v>0</v>
      </c>
      <c r="AB40" s="404">
        <f t="shared" si="7"/>
        <v>0</v>
      </c>
      <c r="AC40" s="405">
        <f t="shared" si="7"/>
        <v>0</v>
      </c>
      <c r="AD40" s="403">
        <f t="shared" si="7"/>
        <v>0</v>
      </c>
      <c r="AE40" s="404">
        <f t="shared" si="7"/>
        <v>0</v>
      </c>
      <c r="AF40" s="404">
        <f t="shared" si="7"/>
        <v>0</v>
      </c>
      <c r="AG40" s="406">
        <f t="shared" si="7"/>
        <v>0</v>
      </c>
      <c r="AH40" s="407">
        <f t="shared" si="7"/>
        <v>0</v>
      </c>
      <c r="AI40" s="404">
        <f t="shared" si="7"/>
        <v>0</v>
      </c>
      <c r="AJ40" s="404">
        <f t="shared" si="7"/>
        <v>0</v>
      </c>
      <c r="AK40" s="405">
        <f t="shared" si="7"/>
        <v>0</v>
      </c>
      <c r="AL40" s="403">
        <f t="shared" si="7"/>
        <v>0</v>
      </c>
      <c r="AM40" s="404">
        <f t="shared" si="7"/>
        <v>0</v>
      </c>
      <c r="AN40" s="404">
        <f t="shared" si="7"/>
        <v>0</v>
      </c>
      <c r="AO40" s="406">
        <f t="shared" si="7"/>
        <v>0</v>
      </c>
    </row>
    <row r="41" spans="1:41" s="1" customFormat="1" ht="15.75" customHeight="1" thickBot="1">
      <c r="A41" s="5"/>
      <c r="D41" s="3"/>
      <c r="F41" s="3"/>
      <c r="H41" s="48"/>
      <c r="I41" s="48"/>
      <c r="J41" s="48"/>
      <c r="K41" s="48"/>
      <c r="L41" s="48"/>
      <c r="M41" s="48"/>
      <c r="N41" s="48"/>
      <c r="O41" s="48"/>
      <c r="P41" s="48"/>
      <c r="Q41" s="48"/>
      <c r="R41" s="48"/>
      <c r="S41" s="48"/>
      <c r="T41" s="48"/>
      <c r="U41" s="48"/>
      <c r="V41" s="48"/>
      <c r="W41" s="48"/>
      <c r="X41" s="48"/>
      <c r="Z41" s="419"/>
      <c r="AA41" s="419"/>
      <c r="AB41" s="419"/>
      <c r="AC41" s="419"/>
      <c r="AD41" s="419"/>
      <c r="AE41" s="419"/>
      <c r="AF41" s="419"/>
      <c r="AG41" s="419"/>
      <c r="AH41" s="419"/>
      <c r="AI41" s="419"/>
      <c r="AJ41" s="419"/>
      <c r="AK41" s="419"/>
      <c r="AL41" s="419"/>
      <c r="AM41" s="419"/>
      <c r="AN41" s="419"/>
      <c r="AO41" s="419"/>
    </row>
    <row r="42" spans="1:41" s="1" customFormat="1" ht="15.75" customHeight="1" thickBot="1">
      <c r="A42" s="5"/>
      <c r="D42" s="3"/>
      <c r="F42" s="3"/>
      <c r="H42" s="696" t="s">
        <v>13</v>
      </c>
      <c r="I42" s="697"/>
      <c r="J42" s="697"/>
      <c r="K42" s="697"/>
      <c r="L42" s="697"/>
      <c r="M42" s="697"/>
      <c r="N42" s="697"/>
      <c r="O42" s="697"/>
      <c r="P42" s="697"/>
      <c r="Q42" s="697"/>
      <c r="R42" s="697"/>
      <c r="S42" s="697"/>
      <c r="T42" s="697"/>
      <c r="U42" s="697"/>
      <c r="V42" s="697"/>
      <c r="W42" s="697"/>
      <c r="X42" s="698"/>
      <c r="Z42" s="708" t="s">
        <v>36</v>
      </c>
      <c r="AA42" s="709"/>
      <c r="AB42" s="709"/>
      <c r="AC42" s="709"/>
      <c r="AD42" s="709"/>
      <c r="AE42" s="709"/>
      <c r="AF42" s="709"/>
      <c r="AG42" s="709"/>
      <c r="AH42" s="709"/>
      <c r="AI42" s="709"/>
      <c r="AJ42" s="709"/>
      <c r="AK42" s="709"/>
      <c r="AL42" s="709"/>
      <c r="AM42" s="709"/>
      <c r="AN42" s="709"/>
      <c r="AO42" s="710"/>
    </row>
    <row r="43" spans="1:41" s="46" customFormat="1" ht="21" customHeight="1" thickBot="1">
      <c r="A43" s="284" t="s">
        <v>138</v>
      </c>
      <c r="B43" s="44" t="s">
        <v>37</v>
      </c>
      <c r="C43" s="47"/>
      <c r="D43" s="47"/>
      <c r="E43" s="600"/>
      <c r="F43" s="114"/>
      <c r="H43" s="699">
        <v>2026</v>
      </c>
      <c r="I43" s="700"/>
      <c r="J43" s="700"/>
      <c r="K43" s="701"/>
      <c r="L43" s="699">
        <v>2027</v>
      </c>
      <c r="M43" s="700"/>
      <c r="N43" s="700"/>
      <c r="O43" s="701"/>
      <c r="P43" s="702">
        <v>2028</v>
      </c>
      <c r="Q43" s="700"/>
      <c r="R43" s="700"/>
      <c r="S43" s="701"/>
      <c r="T43" s="703">
        <v>2029</v>
      </c>
      <c r="U43" s="700"/>
      <c r="V43" s="700"/>
      <c r="W43" s="704"/>
      <c r="X43" s="714" t="s">
        <v>38</v>
      </c>
      <c r="Z43" s="716">
        <v>2026</v>
      </c>
      <c r="AA43" s="717"/>
      <c r="AB43" s="717"/>
      <c r="AC43" s="717"/>
      <c r="AD43" s="720">
        <v>2027</v>
      </c>
      <c r="AE43" s="717"/>
      <c r="AF43" s="717"/>
      <c r="AG43" s="721"/>
      <c r="AH43" s="722">
        <v>2028</v>
      </c>
      <c r="AI43" s="717"/>
      <c r="AJ43" s="717"/>
      <c r="AK43" s="717"/>
      <c r="AL43" s="720">
        <v>2029</v>
      </c>
      <c r="AM43" s="717"/>
      <c r="AN43" s="717"/>
      <c r="AO43" s="721"/>
    </row>
    <row r="44" spans="1:41" s="5" customFormat="1" ht="24.75" customHeight="1" thickBot="1">
      <c r="B44" s="39" t="s">
        <v>18</v>
      </c>
      <c r="C44" s="36" t="s">
        <v>155</v>
      </c>
      <c r="D44" s="567" t="s">
        <v>32</v>
      </c>
      <c r="E44" s="595" t="s">
        <v>33</v>
      </c>
      <c r="F44" s="585" t="s">
        <v>39</v>
      </c>
      <c r="H44" s="49" t="s">
        <v>22</v>
      </c>
      <c r="I44" s="50" t="s">
        <v>23</v>
      </c>
      <c r="J44" s="50" t="s">
        <v>24</v>
      </c>
      <c r="K44" s="57" t="s">
        <v>25</v>
      </c>
      <c r="L44" s="49" t="s">
        <v>22</v>
      </c>
      <c r="M44" s="50" t="s">
        <v>23</v>
      </c>
      <c r="N44" s="50" t="s">
        <v>24</v>
      </c>
      <c r="O44" s="51" t="s">
        <v>25</v>
      </c>
      <c r="P44" s="58" t="s">
        <v>22</v>
      </c>
      <c r="Q44" s="50" t="s">
        <v>23</v>
      </c>
      <c r="R44" s="50" t="s">
        <v>24</v>
      </c>
      <c r="S44" s="57" t="s">
        <v>25</v>
      </c>
      <c r="T44" s="49" t="s">
        <v>22</v>
      </c>
      <c r="U44" s="50" t="s">
        <v>23</v>
      </c>
      <c r="V44" s="50" t="s">
        <v>24</v>
      </c>
      <c r="W44" s="51" t="s">
        <v>25</v>
      </c>
      <c r="X44" s="715"/>
      <c r="Z44" s="409" t="s">
        <v>22</v>
      </c>
      <c r="AA44" s="410" t="s">
        <v>23</v>
      </c>
      <c r="AB44" s="410" t="s">
        <v>24</v>
      </c>
      <c r="AC44" s="411" t="s">
        <v>25</v>
      </c>
      <c r="AD44" s="409" t="s">
        <v>22</v>
      </c>
      <c r="AE44" s="410" t="s">
        <v>23</v>
      </c>
      <c r="AF44" s="410" t="s">
        <v>24</v>
      </c>
      <c r="AG44" s="412" t="s">
        <v>25</v>
      </c>
      <c r="AH44" s="413" t="s">
        <v>22</v>
      </c>
      <c r="AI44" s="410" t="s">
        <v>23</v>
      </c>
      <c r="AJ44" s="410" t="s">
        <v>24</v>
      </c>
      <c r="AK44" s="411" t="s">
        <v>25</v>
      </c>
      <c r="AL44" s="409" t="s">
        <v>22</v>
      </c>
      <c r="AM44" s="410" t="s">
        <v>23</v>
      </c>
      <c r="AN44" s="410" t="s">
        <v>24</v>
      </c>
      <c r="AO44" s="412" t="s">
        <v>25</v>
      </c>
    </row>
    <row r="45" spans="1:41" s="1" customFormat="1" ht="15.75" customHeight="1">
      <c r="B45" s="558" t="s">
        <v>121</v>
      </c>
      <c r="C45" s="38"/>
      <c r="D45" s="376"/>
      <c r="E45" s="601"/>
      <c r="F45" s="603">
        <f>E45*D45</f>
        <v>0</v>
      </c>
      <c r="H45" s="159"/>
      <c r="I45" s="160"/>
      <c r="J45" s="160"/>
      <c r="K45" s="161"/>
      <c r="L45" s="159"/>
      <c r="M45" s="160"/>
      <c r="N45" s="160"/>
      <c r="O45" s="162"/>
      <c r="P45" s="163"/>
      <c r="Q45" s="160"/>
      <c r="R45" s="160"/>
      <c r="S45" s="161"/>
      <c r="T45" s="159"/>
      <c r="U45" s="160"/>
      <c r="V45" s="160"/>
      <c r="W45" s="162"/>
      <c r="X45" s="131" t="str">
        <f t="shared" ref="X45:X55" si="8">IF(SUM(H45:W45)=1,"OK",IF(SUM(H45:W45)=0,"","SUM≠100%"))</f>
        <v/>
      </c>
      <c r="Z45" s="379">
        <f t="shared" ref="Z45:AO54" si="9">$F45*H45</f>
        <v>0</v>
      </c>
      <c r="AA45" s="380">
        <f t="shared" si="9"/>
        <v>0</v>
      </c>
      <c r="AB45" s="380">
        <f t="shared" si="9"/>
        <v>0</v>
      </c>
      <c r="AC45" s="381">
        <f t="shared" si="9"/>
        <v>0</v>
      </c>
      <c r="AD45" s="379">
        <f t="shared" si="9"/>
        <v>0</v>
      </c>
      <c r="AE45" s="380">
        <f t="shared" si="9"/>
        <v>0</v>
      </c>
      <c r="AF45" s="380">
        <f t="shared" si="9"/>
        <v>0</v>
      </c>
      <c r="AG45" s="382">
        <f t="shared" si="9"/>
        <v>0</v>
      </c>
      <c r="AH45" s="383">
        <f t="shared" si="9"/>
        <v>0</v>
      </c>
      <c r="AI45" s="380">
        <f t="shared" si="9"/>
        <v>0</v>
      </c>
      <c r="AJ45" s="380">
        <f t="shared" si="9"/>
        <v>0</v>
      </c>
      <c r="AK45" s="381">
        <f t="shared" si="9"/>
        <v>0</v>
      </c>
      <c r="AL45" s="379">
        <f t="shared" si="9"/>
        <v>0</v>
      </c>
      <c r="AM45" s="380">
        <f t="shared" si="9"/>
        <v>0</v>
      </c>
      <c r="AN45" s="380">
        <f t="shared" si="9"/>
        <v>0</v>
      </c>
      <c r="AO45" s="382">
        <f t="shared" si="9"/>
        <v>0</v>
      </c>
    </row>
    <row r="46" spans="1:41" s="1" customFormat="1" ht="15.75" customHeight="1">
      <c r="B46" s="558" t="s">
        <v>122</v>
      </c>
      <c r="C46" s="38"/>
      <c r="D46" s="376"/>
      <c r="E46" s="601"/>
      <c r="F46" s="603">
        <f t="shared" ref="F46:F54" si="10">E46*D46</f>
        <v>0</v>
      </c>
      <c r="H46" s="164"/>
      <c r="I46" s="165"/>
      <c r="J46" s="165"/>
      <c r="K46" s="166"/>
      <c r="L46" s="164"/>
      <c r="M46" s="165"/>
      <c r="N46" s="165"/>
      <c r="O46" s="167"/>
      <c r="P46" s="168"/>
      <c r="Q46" s="165"/>
      <c r="R46" s="165"/>
      <c r="S46" s="166"/>
      <c r="T46" s="164"/>
      <c r="U46" s="165"/>
      <c r="V46" s="165"/>
      <c r="W46" s="167"/>
      <c r="X46" s="132" t="str">
        <f t="shared" si="8"/>
        <v/>
      </c>
      <c r="Z46" s="379">
        <f t="shared" si="9"/>
        <v>0</v>
      </c>
      <c r="AA46" s="380">
        <f t="shared" si="9"/>
        <v>0</v>
      </c>
      <c r="AB46" s="380">
        <f t="shared" si="9"/>
        <v>0</v>
      </c>
      <c r="AC46" s="381">
        <f t="shared" si="9"/>
        <v>0</v>
      </c>
      <c r="AD46" s="379">
        <f t="shared" si="9"/>
        <v>0</v>
      </c>
      <c r="AE46" s="380">
        <f t="shared" si="9"/>
        <v>0</v>
      </c>
      <c r="AF46" s="380">
        <f t="shared" si="9"/>
        <v>0</v>
      </c>
      <c r="AG46" s="382">
        <f t="shared" si="9"/>
        <v>0</v>
      </c>
      <c r="AH46" s="383">
        <f t="shared" si="9"/>
        <v>0</v>
      </c>
      <c r="AI46" s="380">
        <f t="shared" si="9"/>
        <v>0</v>
      </c>
      <c r="AJ46" s="380">
        <f t="shared" si="9"/>
        <v>0</v>
      </c>
      <c r="AK46" s="381">
        <f t="shared" si="9"/>
        <v>0</v>
      </c>
      <c r="AL46" s="379">
        <f t="shared" si="9"/>
        <v>0</v>
      </c>
      <c r="AM46" s="380">
        <f t="shared" si="9"/>
        <v>0</v>
      </c>
      <c r="AN46" s="380">
        <f t="shared" si="9"/>
        <v>0</v>
      </c>
      <c r="AO46" s="382">
        <f t="shared" si="9"/>
        <v>0</v>
      </c>
    </row>
    <row r="47" spans="1:41" s="1" customFormat="1" ht="15.75" customHeight="1">
      <c r="B47" s="558" t="s">
        <v>123</v>
      </c>
      <c r="C47" s="38"/>
      <c r="D47" s="376"/>
      <c r="E47" s="601"/>
      <c r="F47" s="603">
        <f t="shared" si="10"/>
        <v>0</v>
      </c>
      <c r="H47" s="164"/>
      <c r="I47" s="165"/>
      <c r="J47" s="165"/>
      <c r="K47" s="166"/>
      <c r="L47" s="164"/>
      <c r="M47" s="165"/>
      <c r="N47" s="165"/>
      <c r="O47" s="167"/>
      <c r="P47" s="168"/>
      <c r="Q47" s="165"/>
      <c r="R47" s="165"/>
      <c r="S47" s="166"/>
      <c r="T47" s="164"/>
      <c r="U47" s="165"/>
      <c r="V47" s="165"/>
      <c r="W47" s="167"/>
      <c r="X47" s="132" t="str">
        <f t="shared" si="8"/>
        <v/>
      </c>
      <c r="Z47" s="379">
        <f t="shared" si="9"/>
        <v>0</v>
      </c>
      <c r="AA47" s="380">
        <f t="shared" si="9"/>
        <v>0</v>
      </c>
      <c r="AB47" s="380">
        <f t="shared" si="9"/>
        <v>0</v>
      </c>
      <c r="AC47" s="381">
        <f t="shared" si="9"/>
        <v>0</v>
      </c>
      <c r="AD47" s="379">
        <f t="shared" si="9"/>
        <v>0</v>
      </c>
      <c r="AE47" s="380">
        <f t="shared" si="9"/>
        <v>0</v>
      </c>
      <c r="AF47" s="380">
        <f t="shared" si="9"/>
        <v>0</v>
      </c>
      <c r="AG47" s="382">
        <f t="shared" si="9"/>
        <v>0</v>
      </c>
      <c r="AH47" s="383">
        <f t="shared" si="9"/>
        <v>0</v>
      </c>
      <c r="AI47" s="380">
        <f t="shared" si="9"/>
        <v>0</v>
      </c>
      <c r="AJ47" s="380">
        <f t="shared" si="9"/>
        <v>0</v>
      </c>
      <c r="AK47" s="381">
        <f t="shared" si="9"/>
        <v>0</v>
      </c>
      <c r="AL47" s="379">
        <f t="shared" si="9"/>
        <v>0</v>
      </c>
      <c r="AM47" s="380">
        <f t="shared" si="9"/>
        <v>0</v>
      </c>
      <c r="AN47" s="380">
        <f t="shared" si="9"/>
        <v>0</v>
      </c>
      <c r="AO47" s="382">
        <f t="shared" si="9"/>
        <v>0</v>
      </c>
    </row>
    <row r="48" spans="1:41" s="1" customFormat="1" ht="15.75" customHeight="1">
      <c r="B48" s="558" t="s">
        <v>124</v>
      </c>
      <c r="C48" s="38"/>
      <c r="D48" s="376"/>
      <c r="E48" s="601"/>
      <c r="F48" s="603">
        <f t="shared" si="10"/>
        <v>0</v>
      </c>
      <c r="H48" s="164"/>
      <c r="I48" s="165"/>
      <c r="J48" s="165"/>
      <c r="K48" s="166"/>
      <c r="L48" s="164"/>
      <c r="M48" s="165"/>
      <c r="N48" s="165"/>
      <c r="O48" s="167"/>
      <c r="P48" s="168"/>
      <c r="Q48" s="165"/>
      <c r="R48" s="165"/>
      <c r="S48" s="166"/>
      <c r="T48" s="164"/>
      <c r="U48" s="165"/>
      <c r="V48" s="165"/>
      <c r="W48" s="167"/>
      <c r="X48" s="132" t="str">
        <f t="shared" si="8"/>
        <v/>
      </c>
      <c r="Z48" s="379">
        <f t="shared" si="9"/>
        <v>0</v>
      </c>
      <c r="AA48" s="380">
        <f t="shared" si="9"/>
        <v>0</v>
      </c>
      <c r="AB48" s="380">
        <f t="shared" si="9"/>
        <v>0</v>
      </c>
      <c r="AC48" s="381">
        <f t="shared" si="9"/>
        <v>0</v>
      </c>
      <c r="AD48" s="379">
        <f t="shared" si="9"/>
        <v>0</v>
      </c>
      <c r="AE48" s="380">
        <f t="shared" si="9"/>
        <v>0</v>
      </c>
      <c r="AF48" s="380">
        <f t="shared" si="9"/>
        <v>0</v>
      </c>
      <c r="AG48" s="382">
        <f t="shared" si="9"/>
        <v>0</v>
      </c>
      <c r="AH48" s="383">
        <f t="shared" si="9"/>
        <v>0</v>
      </c>
      <c r="AI48" s="380">
        <f t="shared" si="9"/>
        <v>0</v>
      </c>
      <c r="AJ48" s="380">
        <f t="shared" si="9"/>
        <v>0</v>
      </c>
      <c r="AK48" s="381">
        <f t="shared" si="9"/>
        <v>0</v>
      </c>
      <c r="AL48" s="379">
        <f t="shared" si="9"/>
        <v>0</v>
      </c>
      <c r="AM48" s="380">
        <f t="shared" si="9"/>
        <v>0</v>
      </c>
      <c r="AN48" s="380">
        <f t="shared" si="9"/>
        <v>0</v>
      </c>
      <c r="AO48" s="382">
        <f t="shared" si="9"/>
        <v>0</v>
      </c>
    </row>
    <row r="49" spans="1:41" s="1" customFormat="1" ht="15.75" customHeight="1">
      <c r="B49" s="558"/>
      <c r="C49" s="38"/>
      <c r="D49" s="376"/>
      <c r="E49" s="601"/>
      <c r="F49" s="603">
        <f t="shared" si="10"/>
        <v>0</v>
      </c>
      <c r="H49" s="164"/>
      <c r="I49" s="165"/>
      <c r="J49" s="165"/>
      <c r="K49" s="166"/>
      <c r="L49" s="164"/>
      <c r="M49" s="165"/>
      <c r="N49" s="165"/>
      <c r="O49" s="167"/>
      <c r="P49" s="168"/>
      <c r="Q49" s="165"/>
      <c r="R49" s="165"/>
      <c r="S49" s="166"/>
      <c r="T49" s="164"/>
      <c r="U49" s="165"/>
      <c r="V49" s="165"/>
      <c r="W49" s="167"/>
      <c r="X49" s="132" t="str">
        <f t="shared" si="8"/>
        <v/>
      </c>
      <c r="Z49" s="379">
        <f t="shared" si="9"/>
        <v>0</v>
      </c>
      <c r="AA49" s="380">
        <f t="shared" si="9"/>
        <v>0</v>
      </c>
      <c r="AB49" s="380">
        <f t="shared" si="9"/>
        <v>0</v>
      </c>
      <c r="AC49" s="381">
        <f t="shared" si="9"/>
        <v>0</v>
      </c>
      <c r="AD49" s="379">
        <f t="shared" si="9"/>
        <v>0</v>
      </c>
      <c r="AE49" s="380">
        <f t="shared" si="9"/>
        <v>0</v>
      </c>
      <c r="AF49" s="380">
        <f t="shared" si="9"/>
        <v>0</v>
      </c>
      <c r="AG49" s="382">
        <f t="shared" si="9"/>
        <v>0</v>
      </c>
      <c r="AH49" s="383">
        <f t="shared" si="9"/>
        <v>0</v>
      </c>
      <c r="AI49" s="380">
        <f t="shared" si="9"/>
        <v>0</v>
      </c>
      <c r="AJ49" s="380">
        <f t="shared" si="9"/>
        <v>0</v>
      </c>
      <c r="AK49" s="381">
        <f t="shared" si="9"/>
        <v>0</v>
      </c>
      <c r="AL49" s="379">
        <f t="shared" si="9"/>
        <v>0</v>
      </c>
      <c r="AM49" s="380">
        <f t="shared" si="9"/>
        <v>0</v>
      </c>
      <c r="AN49" s="380">
        <f t="shared" si="9"/>
        <v>0</v>
      </c>
      <c r="AO49" s="382">
        <f t="shared" si="9"/>
        <v>0</v>
      </c>
    </row>
    <row r="50" spans="1:41" s="1" customFormat="1" ht="15.75" customHeight="1">
      <c r="B50" s="558"/>
      <c r="C50" s="38"/>
      <c r="D50" s="376"/>
      <c r="E50" s="601"/>
      <c r="F50" s="603">
        <f t="shared" si="10"/>
        <v>0</v>
      </c>
      <c r="H50" s="164"/>
      <c r="I50" s="165"/>
      <c r="J50" s="165"/>
      <c r="K50" s="166"/>
      <c r="L50" s="164"/>
      <c r="M50" s="165"/>
      <c r="N50" s="165"/>
      <c r="O50" s="167"/>
      <c r="P50" s="168"/>
      <c r="Q50" s="165"/>
      <c r="R50" s="165"/>
      <c r="S50" s="166"/>
      <c r="T50" s="164"/>
      <c r="U50" s="165"/>
      <c r="V50" s="165"/>
      <c r="W50" s="167"/>
      <c r="X50" s="132" t="str">
        <f t="shared" si="8"/>
        <v/>
      </c>
      <c r="Z50" s="379">
        <f t="shared" si="9"/>
        <v>0</v>
      </c>
      <c r="AA50" s="380">
        <f t="shared" si="9"/>
        <v>0</v>
      </c>
      <c r="AB50" s="380">
        <f t="shared" si="9"/>
        <v>0</v>
      </c>
      <c r="AC50" s="381">
        <f t="shared" si="9"/>
        <v>0</v>
      </c>
      <c r="AD50" s="379">
        <f t="shared" si="9"/>
        <v>0</v>
      </c>
      <c r="AE50" s="380">
        <f t="shared" si="9"/>
        <v>0</v>
      </c>
      <c r="AF50" s="380">
        <f t="shared" si="9"/>
        <v>0</v>
      </c>
      <c r="AG50" s="382">
        <f t="shared" si="9"/>
        <v>0</v>
      </c>
      <c r="AH50" s="383">
        <f t="shared" si="9"/>
        <v>0</v>
      </c>
      <c r="AI50" s="380">
        <f t="shared" si="9"/>
        <v>0</v>
      </c>
      <c r="AJ50" s="380">
        <f t="shared" si="9"/>
        <v>0</v>
      </c>
      <c r="AK50" s="381">
        <f t="shared" si="9"/>
        <v>0</v>
      </c>
      <c r="AL50" s="379">
        <f t="shared" si="9"/>
        <v>0</v>
      </c>
      <c r="AM50" s="380">
        <f t="shared" si="9"/>
        <v>0</v>
      </c>
      <c r="AN50" s="380">
        <f t="shared" si="9"/>
        <v>0</v>
      </c>
      <c r="AO50" s="382">
        <f t="shared" si="9"/>
        <v>0</v>
      </c>
    </row>
    <row r="51" spans="1:41" s="1" customFormat="1" ht="15.75" customHeight="1">
      <c r="B51" s="558"/>
      <c r="C51" s="38"/>
      <c r="D51" s="376"/>
      <c r="E51" s="601"/>
      <c r="F51" s="603">
        <f t="shared" si="10"/>
        <v>0</v>
      </c>
      <c r="H51" s="164"/>
      <c r="I51" s="165"/>
      <c r="J51" s="165"/>
      <c r="K51" s="166"/>
      <c r="L51" s="164"/>
      <c r="M51" s="165"/>
      <c r="N51" s="165"/>
      <c r="O51" s="167"/>
      <c r="P51" s="168"/>
      <c r="Q51" s="165"/>
      <c r="R51" s="165"/>
      <c r="S51" s="166"/>
      <c r="T51" s="164"/>
      <c r="U51" s="165"/>
      <c r="V51" s="165"/>
      <c r="W51" s="167"/>
      <c r="X51" s="132" t="str">
        <f t="shared" si="8"/>
        <v/>
      </c>
      <c r="Z51" s="379">
        <f t="shared" si="9"/>
        <v>0</v>
      </c>
      <c r="AA51" s="380">
        <f t="shared" si="9"/>
        <v>0</v>
      </c>
      <c r="AB51" s="380">
        <f t="shared" si="9"/>
        <v>0</v>
      </c>
      <c r="AC51" s="381">
        <f t="shared" si="9"/>
        <v>0</v>
      </c>
      <c r="AD51" s="379">
        <f t="shared" si="9"/>
        <v>0</v>
      </c>
      <c r="AE51" s="380">
        <f t="shared" si="9"/>
        <v>0</v>
      </c>
      <c r="AF51" s="380">
        <f t="shared" si="9"/>
        <v>0</v>
      </c>
      <c r="AG51" s="382">
        <f t="shared" si="9"/>
        <v>0</v>
      </c>
      <c r="AH51" s="383">
        <f t="shared" si="9"/>
        <v>0</v>
      </c>
      <c r="AI51" s="380">
        <f t="shared" si="9"/>
        <v>0</v>
      </c>
      <c r="AJ51" s="380">
        <f t="shared" si="9"/>
        <v>0</v>
      </c>
      <c r="AK51" s="381">
        <f t="shared" si="9"/>
        <v>0</v>
      </c>
      <c r="AL51" s="379">
        <f t="shared" si="9"/>
        <v>0</v>
      </c>
      <c r="AM51" s="380">
        <f t="shared" si="9"/>
        <v>0</v>
      </c>
      <c r="AN51" s="380">
        <f t="shared" si="9"/>
        <v>0</v>
      </c>
      <c r="AO51" s="382">
        <f t="shared" si="9"/>
        <v>0</v>
      </c>
    </row>
    <row r="52" spans="1:41" s="1" customFormat="1" ht="15.75" customHeight="1">
      <c r="B52" s="558"/>
      <c r="C52" s="38"/>
      <c r="D52" s="376"/>
      <c r="E52" s="601"/>
      <c r="F52" s="603">
        <f t="shared" si="10"/>
        <v>0</v>
      </c>
      <c r="H52" s="164"/>
      <c r="I52" s="165"/>
      <c r="J52" s="165"/>
      <c r="K52" s="166"/>
      <c r="L52" s="164"/>
      <c r="M52" s="165"/>
      <c r="N52" s="165"/>
      <c r="O52" s="167"/>
      <c r="P52" s="168"/>
      <c r="Q52" s="165"/>
      <c r="R52" s="165"/>
      <c r="S52" s="166"/>
      <c r="T52" s="164"/>
      <c r="U52" s="165"/>
      <c r="V52" s="165"/>
      <c r="W52" s="167"/>
      <c r="X52" s="132" t="str">
        <f t="shared" si="8"/>
        <v/>
      </c>
      <c r="Z52" s="379">
        <f t="shared" si="9"/>
        <v>0</v>
      </c>
      <c r="AA52" s="380">
        <f t="shared" si="9"/>
        <v>0</v>
      </c>
      <c r="AB52" s="380">
        <f t="shared" si="9"/>
        <v>0</v>
      </c>
      <c r="AC52" s="381">
        <f t="shared" si="9"/>
        <v>0</v>
      </c>
      <c r="AD52" s="379">
        <f t="shared" si="9"/>
        <v>0</v>
      </c>
      <c r="AE52" s="380">
        <f t="shared" si="9"/>
        <v>0</v>
      </c>
      <c r="AF52" s="380">
        <f t="shared" si="9"/>
        <v>0</v>
      </c>
      <c r="AG52" s="382">
        <f t="shared" si="9"/>
        <v>0</v>
      </c>
      <c r="AH52" s="383">
        <f t="shared" si="9"/>
        <v>0</v>
      </c>
      <c r="AI52" s="380">
        <f t="shared" si="9"/>
        <v>0</v>
      </c>
      <c r="AJ52" s="380">
        <f t="shared" si="9"/>
        <v>0</v>
      </c>
      <c r="AK52" s="381">
        <f t="shared" si="9"/>
        <v>0</v>
      </c>
      <c r="AL52" s="379">
        <f t="shared" si="9"/>
        <v>0</v>
      </c>
      <c r="AM52" s="380">
        <f t="shared" si="9"/>
        <v>0</v>
      </c>
      <c r="AN52" s="380">
        <f t="shared" si="9"/>
        <v>0</v>
      </c>
      <c r="AO52" s="382">
        <f t="shared" si="9"/>
        <v>0</v>
      </c>
    </row>
    <row r="53" spans="1:41" s="1" customFormat="1" ht="15.75" customHeight="1">
      <c r="B53" s="558"/>
      <c r="C53" s="38"/>
      <c r="D53" s="376"/>
      <c r="E53" s="601"/>
      <c r="F53" s="603">
        <f t="shared" si="10"/>
        <v>0</v>
      </c>
      <c r="H53" s="164"/>
      <c r="I53" s="165"/>
      <c r="J53" s="165"/>
      <c r="K53" s="166"/>
      <c r="L53" s="164"/>
      <c r="M53" s="165"/>
      <c r="N53" s="165"/>
      <c r="O53" s="167"/>
      <c r="P53" s="168"/>
      <c r="Q53" s="165"/>
      <c r="R53" s="165"/>
      <c r="S53" s="166"/>
      <c r="T53" s="164"/>
      <c r="U53" s="165"/>
      <c r="V53" s="165"/>
      <c r="W53" s="167"/>
      <c r="X53" s="132" t="str">
        <f t="shared" si="8"/>
        <v/>
      </c>
      <c r="Z53" s="379">
        <f t="shared" si="9"/>
        <v>0</v>
      </c>
      <c r="AA53" s="380">
        <f t="shared" si="9"/>
        <v>0</v>
      </c>
      <c r="AB53" s="380">
        <f t="shared" si="9"/>
        <v>0</v>
      </c>
      <c r="AC53" s="381">
        <f t="shared" si="9"/>
        <v>0</v>
      </c>
      <c r="AD53" s="379">
        <f t="shared" si="9"/>
        <v>0</v>
      </c>
      <c r="AE53" s="380">
        <f t="shared" si="9"/>
        <v>0</v>
      </c>
      <c r="AF53" s="380">
        <f t="shared" si="9"/>
        <v>0</v>
      </c>
      <c r="AG53" s="382">
        <f t="shared" si="9"/>
        <v>0</v>
      </c>
      <c r="AH53" s="383">
        <f t="shared" si="9"/>
        <v>0</v>
      </c>
      <c r="AI53" s="380">
        <f t="shared" si="9"/>
        <v>0</v>
      </c>
      <c r="AJ53" s="380">
        <f t="shared" si="9"/>
        <v>0</v>
      </c>
      <c r="AK53" s="381">
        <f t="shared" si="9"/>
        <v>0</v>
      </c>
      <c r="AL53" s="379">
        <f t="shared" si="9"/>
        <v>0</v>
      </c>
      <c r="AM53" s="380">
        <f t="shared" si="9"/>
        <v>0</v>
      </c>
      <c r="AN53" s="380">
        <f t="shared" si="9"/>
        <v>0</v>
      </c>
      <c r="AO53" s="382">
        <f t="shared" si="9"/>
        <v>0</v>
      </c>
    </row>
    <row r="54" spans="1:41" s="5" customFormat="1" ht="15.75" customHeight="1" thickBot="1">
      <c r="B54" s="558"/>
      <c r="C54" s="38"/>
      <c r="D54" s="376"/>
      <c r="E54" s="601"/>
      <c r="F54" s="603">
        <f t="shared" si="10"/>
        <v>0</v>
      </c>
      <c r="H54" s="191"/>
      <c r="I54" s="192"/>
      <c r="J54" s="192"/>
      <c r="K54" s="193"/>
      <c r="L54" s="191"/>
      <c r="M54" s="192"/>
      <c r="N54" s="192"/>
      <c r="O54" s="194"/>
      <c r="P54" s="195"/>
      <c r="Q54" s="192"/>
      <c r="R54" s="192"/>
      <c r="S54" s="193"/>
      <c r="T54" s="191"/>
      <c r="U54" s="192"/>
      <c r="V54" s="192"/>
      <c r="W54" s="194"/>
      <c r="X54" s="133" t="str">
        <f t="shared" si="8"/>
        <v/>
      </c>
      <c r="Z54" s="414">
        <f t="shared" si="9"/>
        <v>0</v>
      </c>
      <c r="AA54" s="415">
        <f t="shared" si="9"/>
        <v>0</v>
      </c>
      <c r="AB54" s="415">
        <f t="shared" si="9"/>
        <v>0</v>
      </c>
      <c r="AC54" s="416">
        <f t="shared" si="9"/>
        <v>0</v>
      </c>
      <c r="AD54" s="414">
        <f t="shared" si="9"/>
        <v>0</v>
      </c>
      <c r="AE54" s="415">
        <f t="shared" si="9"/>
        <v>0</v>
      </c>
      <c r="AF54" s="415">
        <f t="shared" si="9"/>
        <v>0</v>
      </c>
      <c r="AG54" s="417">
        <f t="shared" si="9"/>
        <v>0</v>
      </c>
      <c r="AH54" s="418">
        <f t="shared" si="9"/>
        <v>0</v>
      </c>
      <c r="AI54" s="415">
        <f t="shared" si="9"/>
        <v>0</v>
      </c>
      <c r="AJ54" s="415">
        <f t="shared" si="9"/>
        <v>0</v>
      </c>
      <c r="AK54" s="416">
        <f t="shared" si="9"/>
        <v>0</v>
      </c>
      <c r="AL54" s="414">
        <f t="shared" si="9"/>
        <v>0</v>
      </c>
      <c r="AM54" s="415">
        <f t="shared" si="9"/>
        <v>0</v>
      </c>
      <c r="AN54" s="415">
        <f t="shared" si="9"/>
        <v>0</v>
      </c>
      <c r="AO54" s="417">
        <f t="shared" si="9"/>
        <v>0</v>
      </c>
    </row>
    <row r="55" spans="1:41" s="5" customFormat="1" ht="15.75" customHeight="1" thickBot="1">
      <c r="B55" s="573" t="s">
        <v>35</v>
      </c>
      <c r="C55" s="574"/>
      <c r="D55" s="576"/>
      <c r="E55" s="602"/>
      <c r="F55" s="589">
        <f>SUM(F45:F54)</f>
        <v>0</v>
      </c>
      <c r="H55" s="59"/>
      <c r="I55" s="59"/>
      <c r="J55" s="59"/>
      <c r="K55" s="59"/>
      <c r="L55" s="59"/>
      <c r="M55" s="59"/>
      <c r="N55" s="59"/>
      <c r="O55" s="59"/>
      <c r="P55" s="59"/>
      <c r="Q55" s="59"/>
      <c r="R55" s="59"/>
      <c r="S55" s="59"/>
      <c r="T55" s="59"/>
      <c r="U55" s="59"/>
      <c r="V55" s="59"/>
      <c r="W55" s="59"/>
      <c r="X55" s="59" t="str">
        <f t="shared" si="8"/>
        <v/>
      </c>
      <c r="Z55" s="403">
        <f t="shared" ref="Z55:AO55" si="11">SUM(Z45:Z54)</f>
        <v>0</v>
      </c>
      <c r="AA55" s="404">
        <f t="shared" si="11"/>
        <v>0</v>
      </c>
      <c r="AB55" s="404">
        <f t="shared" si="11"/>
        <v>0</v>
      </c>
      <c r="AC55" s="405">
        <f t="shared" si="11"/>
        <v>0</v>
      </c>
      <c r="AD55" s="403">
        <f t="shared" si="11"/>
        <v>0</v>
      </c>
      <c r="AE55" s="404">
        <f t="shared" si="11"/>
        <v>0</v>
      </c>
      <c r="AF55" s="404">
        <f t="shared" si="11"/>
        <v>0</v>
      </c>
      <c r="AG55" s="406">
        <f t="shared" si="11"/>
        <v>0</v>
      </c>
      <c r="AH55" s="407">
        <f t="shared" si="11"/>
        <v>0</v>
      </c>
      <c r="AI55" s="404">
        <f t="shared" si="11"/>
        <v>0</v>
      </c>
      <c r="AJ55" s="404">
        <f t="shared" si="11"/>
        <v>0</v>
      </c>
      <c r="AK55" s="405">
        <f t="shared" si="11"/>
        <v>0</v>
      </c>
      <c r="AL55" s="403">
        <f t="shared" si="11"/>
        <v>0</v>
      </c>
      <c r="AM55" s="404">
        <f t="shared" si="11"/>
        <v>0</v>
      </c>
      <c r="AN55" s="404">
        <f t="shared" si="11"/>
        <v>0</v>
      </c>
      <c r="AO55" s="406">
        <f t="shared" si="11"/>
        <v>0</v>
      </c>
    </row>
    <row r="56" spans="1:41" s="5" customFormat="1" ht="15.75" customHeight="1" thickBot="1">
      <c r="D56" s="6"/>
      <c r="F56" s="6"/>
      <c r="H56" s="37"/>
      <c r="I56" s="37"/>
      <c r="J56" s="37"/>
      <c r="K56" s="37"/>
      <c r="L56" s="37"/>
      <c r="M56" s="37"/>
      <c r="N56" s="37"/>
      <c r="O56" s="37"/>
      <c r="P56" s="37"/>
      <c r="Q56" s="37"/>
      <c r="R56" s="37"/>
      <c r="S56" s="37"/>
      <c r="T56" s="37"/>
      <c r="U56" s="37"/>
      <c r="V56" s="37"/>
      <c r="W56" s="37"/>
      <c r="X56" s="37"/>
      <c r="Z56" s="408"/>
      <c r="AA56" s="408"/>
      <c r="AB56" s="408"/>
      <c r="AC56" s="408"/>
      <c r="AD56" s="408"/>
      <c r="AE56" s="408"/>
      <c r="AF56" s="408"/>
      <c r="AG56" s="408"/>
      <c r="AH56" s="408"/>
      <c r="AI56" s="408"/>
      <c r="AJ56" s="408"/>
      <c r="AK56" s="408"/>
      <c r="AL56" s="408"/>
      <c r="AM56" s="408"/>
      <c r="AN56" s="408"/>
      <c r="AO56" s="408"/>
    </row>
    <row r="57" spans="1:41" s="1" customFormat="1" ht="15.75" customHeight="1" thickBot="1">
      <c r="D57" s="3"/>
      <c r="F57" s="3"/>
      <c r="H57" s="696" t="s">
        <v>13</v>
      </c>
      <c r="I57" s="697"/>
      <c r="J57" s="697"/>
      <c r="K57" s="697"/>
      <c r="L57" s="697"/>
      <c r="M57" s="697"/>
      <c r="N57" s="697"/>
      <c r="O57" s="697"/>
      <c r="P57" s="697"/>
      <c r="Q57" s="697"/>
      <c r="R57" s="697"/>
      <c r="S57" s="697"/>
      <c r="T57" s="697"/>
      <c r="U57" s="697"/>
      <c r="V57" s="697"/>
      <c r="W57" s="697"/>
      <c r="X57" s="698"/>
      <c r="Z57" s="708" t="s">
        <v>40</v>
      </c>
      <c r="AA57" s="709"/>
      <c r="AB57" s="709"/>
      <c r="AC57" s="709"/>
      <c r="AD57" s="709"/>
      <c r="AE57" s="709"/>
      <c r="AF57" s="709"/>
      <c r="AG57" s="709"/>
      <c r="AH57" s="709"/>
      <c r="AI57" s="709"/>
      <c r="AJ57" s="709"/>
      <c r="AK57" s="709"/>
      <c r="AL57" s="709"/>
      <c r="AM57" s="709"/>
      <c r="AN57" s="709"/>
      <c r="AO57" s="710"/>
    </row>
    <row r="58" spans="1:41" s="46" customFormat="1" ht="21" customHeight="1" thickBot="1">
      <c r="A58" s="284" t="s">
        <v>139</v>
      </c>
      <c r="B58" s="44" t="s">
        <v>41</v>
      </c>
      <c r="C58" s="45"/>
      <c r="D58" s="723"/>
      <c r="E58" s="724"/>
      <c r="F58" s="114"/>
      <c r="H58" s="699">
        <v>2026</v>
      </c>
      <c r="I58" s="700"/>
      <c r="J58" s="700"/>
      <c r="K58" s="701"/>
      <c r="L58" s="699">
        <v>2027</v>
      </c>
      <c r="M58" s="700"/>
      <c r="N58" s="700"/>
      <c r="O58" s="701"/>
      <c r="P58" s="702">
        <v>2028</v>
      </c>
      <c r="Q58" s="700"/>
      <c r="R58" s="700"/>
      <c r="S58" s="701"/>
      <c r="T58" s="703">
        <v>2029</v>
      </c>
      <c r="U58" s="700"/>
      <c r="V58" s="700"/>
      <c r="W58" s="704"/>
      <c r="X58" s="714" t="s">
        <v>17</v>
      </c>
      <c r="Z58" s="716">
        <v>2026</v>
      </c>
      <c r="AA58" s="717"/>
      <c r="AB58" s="717"/>
      <c r="AC58" s="717"/>
      <c r="AD58" s="720">
        <v>2027</v>
      </c>
      <c r="AE58" s="717"/>
      <c r="AF58" s="717"/>
      <c r="AG58" s="721"/>
      <c r="AH58" s="722">
        <v>2028</v>
      </c>
      <c r="AI58" s="717"/>
      <c r="AJ58" s="717"/>
      <c r="AK58" s="717"/>
      <c r="AL58" s="720">
        <v>2029</v>
      </c>
      <c r="AM58" s="717"/>
      <c r="AN58" s="717"/>
      <c r="AO58" s="721"/>
    </row>
    <row r="59" spans="1:41" s="5" customFormat="1" ht="23.25" customHeight="1" thickBot="1">
      <c r="B59" s="39" t="s">
        <v>18</v>
      </c>
      <c r="C59" s="36" t="s">
        <v>156</v>
      </c>
      <c r="D59" s="567" t="s">
        <v>157</v>
      </c>
      <c r="E59" s="595"/>
      <c r="F59" s="585" t="s">
        <v>39</v>
      </c>
      <c r="H59" s="49" t="s">
        <v>22</v>
      </c>
      <c r="I59" s="50" t="s">
        <v>23</v>
      </c>
      <c r="J59" s="50" t="s">
        <v>24</v>
      </c>
      <c r="K59" s="57" t="s">
        <v>25</v>
      </c>
      <c r="L59" s="49" t="s">
        <v>22</v>
      </c>
      <c r="M59" s="50" t="s">
        <v>23</v>
      </c>
      <c r="N59" s="50" t="s">
        <v>24</v>
      </c>
      <c r="O59" s="51" t="s">
        <v>25</v>
      </c>
      <c r="P59" s="58" t="s">
        <v>22</v>
      </c>
      <c r="Q59" s="50" t="s">
        <v>23</v>
      </c>
      <c r="R59" s="50" t="s">
        <v>24</v>
      </c>
      <c r="S59" s="57" t="s">
        <v>25</v>
      </c>
      <c r="T59" s="49" t="s">
        <v>22</v>
      </c>
      <c r="U59" s="50" t="s">
        <v>23</v>
      </c>
      <c r="V59" s="50" t="s">
        <v>24</v>
      </c>
      <c r="W59" s="51" t="s">
        <v>25</v>
      </c>
      <c r="X59" s="715"/>
      <c r="Z59" s="409" t="s">
        <v>22</v>
      </c>
      <c r="AA59" s="410" t="s">
        <v>23</v>
      </c>
      <c r="AB59" s="410" t="s">
        <v>24</v>
      </c>
      <c r="AC59" s="411" t="s">
        <v>25</v>
      </c>
      <c r="AD59" s="409" t="s">
        <v>22</v>
      </c>
      <c r="AE59" s="410" t="s">
        <v>23</v>
      </c>
      <c r="AF59" s="410" t="s">
        <v>24</v>
      </c>
      <c r="AG59" s="412" t="s">
        <v>25</v>
      </c>
      <c r="AH59" s="413" t="s">
        <v>22</v>
      </c>
      <c r="AI59" s="410" t="s">
        <v>23</v>
      </c>
      <c r="AJ59" s="410" t="s">
        <v>24</v>
      </c>
      <c r="AK59" s="411" t="s">
        <v>25</v>
      </c>
      <c r="AL59" s="409" t="s">
        <v>22</v>
      </c>
      <c r="AM59" s="410" t="s">
        <v>23</v>
      </c>
      <c r="AN59" s="410" t="s">
        <v>24</v>
      </c>
      <c r="AO59" s="412" t="s">
        <v>25</v>
      </c>
    </row>
    <row r="60" spans="1:41" s="1" customFormat="1" ht="15.75" customHeight="1">
      <c r="A60" s="5"/>
      <c r="B60" s="558" t="s">
        <v>121</v>
      </c>
      <c r="C60" s="38"/>
      <c r="D60" s="718"/>
      <c r="E60" s="719"/>
      <c r="F60" s="115"/>
      <c r="H60" s="159"/>
      <c r="I60" s="160"/>
      <c r="J60" s="160"/>
      <c r="K60" s="161"/>
      <c r="L60" s="159"/>
      <c r="M60" s="160"/>
      <c r="N60" s="160"/>
      <c r="O60" s="162"/>
      <c r="P60" s="163"/>
      <c r="Q60" s="160"/>
      <c r="R60" s="160"/>
      <c r="S60" s="161"/>
      <c r="T60" s="159"/>
      <c r="U60" s="160"/>
      <c r="V60" s="160"/>
      <c r="W60" s="162"/>
      <c r="X60" s="132"/>
      <c r="Z60" s="379">
        <f t="shared" ref="Z60:AO74" si="12">$F60*H60</f>
        <v>0</v>
      </c>
      <c r="AA60" s="380">
        <f t="shared" si="12"/>
        <v>0</v>
      </c>
      <c r="AB60" s="380">
        <f t="shared" si="12"/>
        <v>0</v>
      </c>
      <c r="AC60" s="381">
        <f t="shared" si="12"/>
        <v>0</v>
      </c>
      <c r="AD60" s="379">
        <f t="shared" si="12"/>
        <v>0</v>
      </c>
      <c r="AE60" s="380">
        <f t="shared" si="12"/>
        <v>0</v>
      </c>
      <c r="AF60" s="380">
        <f t="shared" si="12"/>
        <v>0</v>
      </c>
      <c r="AG60" s="420">
        <f t="shared" si="12"/>
        <v>0</v>
      </c>
      <c r="AH60" s="383">
        <f t="shared" si="12"/>
        <v>0</v>
      </c>
      <c r="AI60" s="380">
        <f t="shared" si="12"/>
        <v>0</v>
      </c>
      <c r="AJ60" s="380">
        <f t="shared" si="12"/>
        <v>0</v>
      </c>
      <c r="AK60" s="381">
        <f t="shared" si="12"/>
        <v>0</v>
      </c>
      <c r="AL60" s="379">
        <f t="shared" si="12"/>
        <v>0</v>
      </c>
      <c r="AM60" s="380">
        <f t="shared" si="12"/>
        <v>0</v>
      </c>
      <c r="AN60" s="380">
        <f t="shared" si="12"/>
        <v>0</v>
      </c>
      <c r="AO60" s="382">
        <f t="shared" si="12"/>
        <v>0</v>
      </c>
    </row>
    <row r="61" spans="1:41" s="1" customFormat="1" ht="15.75" customHeight="1">
      <c r="A61" s="5"/>
      <c r="B61" s="558" t="s">
        <v>122</v>
      </c>
      <c r="C61" s="38"/>
      <c r="D61" s="718"/>
      <c r="E61" s="719"/>
      <c r="F61" s="115"/>
      <c r="H61" s="164"/>
      <c r="I61" s="165"/>
      <c r="J61" s="165"/>
      <c r="K61" s="166"/>
      <c r="L61" s="164"/>
      <c r="M61" s="165"/>
      <c r="N61" s="165"/>
      <c r="O61" s="167"/>
      <c r="P61" s="168"/>
      <c r="Q61" s="165"/>
      <c r="R61" s="165"/>
      <c r="S61" s="166"/>
      <c r="T61" s="164"/>
      <c r="U61" s="165"/>
      <c r="V61" s="165"/>
      <c r="W61" s="167"/>
      <c r="X61" s="132" t="str">
        <f t="shared" ref="X61:X75" si="13">IF(SUM(H61:W61)=1,"OK",IF(SUM(H61:W61)=0,"","SUM≠100%"))</f>
        <v/>
      </c>
      <c r="Z61" s="379">
        <f t="shared" si="12"/>
        <v>0</v>
      </c>
      <c r="AA61" s="380">
        <f t="shared" si="12"/>
        <v>0</v>
      </c>
      <c r="AB61" s="380">
        <f t="shared" si="12"/>
        <v>0</v>
      </c>
      <c r="AC61" s="381">
        <f t="shared" si="12"/>
        <v>0</v>
      </c>
      <c r="AD61" s="379">
        <f t="shared" si="12"/>
        <v>0</v>
      </c>
      <c r="AE61" s="380">
        <f t="shared" si="12"/>
        <v>0</v>
      </c>
      <c r="AF61" s="380">
        <f t="shared" si="12"/>
        <v>0</v>
      </c>
      <c r="AG61" s="421">
        <f t="shared" si="12"/>
        <v>0</v>
      </c>
      <c r="AH61" s="383">
        <f t="shared" si="12"/>
        <v>0</v>
      </c>
      <c r="AI61" s="380">
        <f t="shared" si="12"/>
        <v>0</v>
      </c>
      <c r="AJ61" s="380">
        <f t="shared" si="12"/>
        <v>0</v>
      </c>
      <c r="AK61" s="381">
        <f t="shared" si="12"/>
        <v>0</v>
      </c>
      <c r="AL61" s="379">
        <f t="shared" si="12"/>
        <v>0</v>
      </c>
      <c r="AM61" s="380">
        <f t="shared" si="12"/>
        <v>0</v>
      </c>
      <c r="AN61" s="380">
        <f t="shared" si="12"/>
        <v>0</v>
      </c>
      <c r="AO61" s="382">
        <f t="shared" si="12"/>
        <v>0</v>
      </c>
    </row>
    <row r="62" spans="1:41" s="1" customFormat="1" ht="15.75" customHeight="1">
      <c r="A62" s="5"/>
      <c r="B62" s="558" t="s">
        <v>123</v>
      </c>
      <c r="C62" s="38"/>
      <c r="D62" s="718"/>
      <c r="E62" s="719"/>
      <c r="F62" s="115"/>
      <c r="H62" s="164"/>
      <c r="I62" s="165"/>
      <c r="J62" s="165"/>
      <c r="K62" s="166"/>
      <c r="L62" s="164"/>
      <c r="M62" s="165"/>
      <c r="N62" s="165"/>
      <c r="O62" s="167"/>
      <c r="P62" s="168"/>
      <c r="Q62" s="165"/>
      <c r="R62" s="165"/>
      <c r="S62" s="166"/>
      <c r="T62" s="164"/>
      <c r="U62" s="165"/>
      <c r="V62" s="165"/>
      <c r="W62" s="167"/>
      <c r="X62" s="132" t="str">
        <f t="shared" si="13"/>
        <v/>
      </c>
      <c r="Z62" s="379">
        <f t="shared" si="12"/>
        <v>0</v>
      </c>
      <c r="AA62" s="380">
        <f t="shared" si="12"/>
        <v>0</v>
      </c>
      <c r="AB62" s="380">
        <f t="shared" si="12"/>
        <v>0</v>
      </c>
      <c r="AC62" s="381">
        <f t="shared" si="12"/>
        <v>0</v>
      </c>
      <c r="AD62" s="379">
        <f t="shared" si="12"/>
        <v>0</v>
      </c>
      <c r="AE62" s="380">
        <f t="shared" si="12"/>
        <v>0</v>
      </c>
      <c r="AF62" s="380">
        <f t="shared" si="12"/>
        <v>0</v>
      </c>
      <c r="AG62" s="421">
        <f t="shared" si="12"/>
        <v>0</v>
      </c>
      <c r="AH62" s="383">
        <f t="shared" si="12"/>
        <v>0</v>
      </c>
      <c r="AI62" s="380">
        <f t="shared" si="12"/>
        <v>0</v>
      </c>
      <c r="AJ62" s="380">
        <f t="shared" si="12"/>
        <v>0</v>
      </c>
      <c r="AK62" s="381">
        <f t="shared" si="12"/>
        <v>0</v>
      </c>
      <c r="AL62" s="379">
        <f t="shared" si="12"/>
        <v>0</v>
      </c>
      <c r="AM62" s="380">
        <f t="shared" si="12"/>
        <v>0</v>
      </c>
      <c r="AN62" s="380">
        <f t="shared" si="12"/>
        <v>0</v>
      </c>
      <c r="AO62" s="382">
        <f t="shared" si="12"/>
        <v>0</v>
      </c>
    </row>
    <row r="63" spans="1:41" s="1" customFormat="1" ht="15.75" customHeight="1">
      <c r="A63" s="5"/>
      <c r="B63" s="558" t="s">
        <v>124</v>
      </c>
      <c r="C63" s="38"/>
      <c r="D63" s="718"/>
      <c r="E63" s="719"/>
      <c r="F63" s="115"/>
      <c r="H63" s="164"/>
      <c r="I63" s="165"/>
      <c r="J63" s="165"/>
      <c r="K63" s="166"/>
      <c r="L63" s="164"/>
      <c r="M63" s="165"/>
      <c r="N63" s="165"/>
      <c r="O63" s="167"/>
      <c r="P63" s="168"/>
      <c r="Q63" s="165"/>
      <c r="R63" s="165"/>
      <c r="S63" s="166"/>
      <c r="T63" s="164"/>
      <c r="U63" s="165"/>
      <c r="V63" s="165"/>
      <c r="W63" s="167"/>
      <c r="X63" s="132" t="str">
        <f t="shared" si="13"/>
        <v/>
      </c>
      <c r="Z63" s="379">
        <f t="shared" si="12"/>
        <v>0</v>
      </c>
      <c r="AA63" s="380">
        <f t="shared" si="12"/>
        <v>0</v>
      </c>
      <c r="AB63" s="380">
        <f t="shared" si="12"/>
        <v>0</v>
      </c>
      <c r="AC63" s="381">
        <f t="shared" si="12"/>
        <v>0</v>
      </c>
      <c r="AD63" s="379">
        <f t="shared" si="12"/>
        <v>0</v>
      </c>
      <c r="AE63" s="380">
        <f t="shared" si="12"/>
        <v>0</v>
      </c>
      <c r="AF63" s="380">
        <f t="shared" si="12"/>
        <v>0</v>
      </c>
      <c r="AG63" s="421">
        <f t="shared" si="12"/>
        <v>0</v>
      </c>
      <c r="AH63" s="383">
        <f t="shared" si="12"/>
        <v>0</v>
      </c>
      <c r="AI63" s="380">
        <f t="shared" si="12"/>
        <v>0</v>
      </c>
      <c r="AJ63" s="380">
        <f t="shared" si="12"/>
        <v>0</v>
      </c>
      <c r="AK63" s="381">
        <f t="shared" si="12"/>
        <v>0</v>
      </c>
      <c r="AL63" s="379">
        <f t="shared" si="12"/>
        <v>0</v>
      </c>
      <c r="AM63" s="380">
        <f t="shared" si="12"/>
        <v>0</v>
      </c>
      <c r="AN63" s="380">
        <f t="shared" si="12"/>
        <v>0</v>
      </c>
      <c r="AO63" s="382">
        <f t="shared" si="12"/>
        <v>0</v>
      </c>
    </row>
    <row r="64" spans="1:41" s="1" customFormat="1" ht="15.75" customHeight="1">
      <c r="A64" s="5"/>
      <c r="B64" s="558"/>
      <c r="C64" s="38"/>
      <c r="D64" s="718"/>
      <c r="E64" s="719"/>
      <c r="F64" s="115"/>
      <c r="H64" s="164"/>
      <c r="I64" s="165"/>
      <c r="J64" s="165"/>
      <c r="K64" s="166"/>
      <c r="L64" s="164"/>
      <c r="M64" s="165"/>
      <c r="N64" s="165"/>
      <c r="O64" s="167"/>
      <c r="P64" s="168"/>
      <c r="Q64" s="165"/>
      <c r="R64" s="165"/>
      <c r="S64" s="166"/>
      <c r="T64" s="164"/>
      <c r="U64" s="165"/>
      <c r="V64" s="165"/>
      <c r="W64" s="167"/>
      <c r="X64" s="132" t="str">
        <f t="shared" si="13"/>
        <v/>
      </c>
      <c r="Z64" s="379">
        <f t="shared" si="12"/>
        <v>0</v>
      </c>
      <c r="AA64" s="380">
        <f t="shared" si="12"/>
        <v>0</v>
      </c>
      <c r="AB64" s="380">
        <f t="shared" si="12"/>
        <v>0</v>
      </c>
      <c r="AC64" s="381">
        <f t="shared" si="12"/>
        <v>0</v>
      </c>
      <c r="AD64" s="379">
        <f t="shared" si="12"/>
        <v>0</v>
      </c>
      <c r="AE64" s="380">
        <f t="shared" si="12"/>
        <v>0</v>
      </c>
      <c r="AF64" s="380">
        <f t="shared" si="12"/>
        <v>0</v>
      </c>
      <c r="AG64" s="421">
        <f t="shared" si="12"/>
        <v>0</v>
      </c>
      <c r="AH64" s="383">
        <f t="shared" si="12"/>
        <v>0</v>
      </c>
      <c r="AI64" s="380">
        <f t="shared" si="12"/>
        <v>0</v>
      </c>
      <c r="AJ64" s="380">
        <f t="shared" si="12"/>
        <v>0</v>
      </c>
      <c r="AK64" s="381">
        <f t="shared" si="12"/>
        <v>0</v>
      </c>
      <c r="AL64" s="379">
        <f t="shared" si="12"/>
        <v>0</v>
      </c>
      <c r="AM64" s="380">
        <f t="shared" si="12"/>
        <v>0</v>
      </c>
      <c r="AN64" s="380">
        <f t="shared" si="12"/>
        <v>0</v>
      </c>
      <c r="AO64" s="382">
        <f t="shared" si="12"/>
        <v>0</v>
      </c>
    </row>
    <row r="65" spans="1:41" s="1" customFormat="1" ht="15.75" customHeight="1">
      <c r="A65" s="5"/>
      <c r="B65" s="558"/>
      <c r="C65" s="38"/>
      <c r="D65" s="718"/>
      <c r="E65" s="719"/>
      <c r="F65" s="115"/>
      <c r="H65" s="164"/>
      <c r="I65" s="165"/>
      <c r="J65" s="165"/>
      <c r="K65" s="166"/>
      <c r="L65" s="164"/>
      <c r="M65" s="165"/>
      <c r="N65" s="165"/>
      <c r="O65" s="167"/>
      <c r="P65" s="168"/>
      <c r="Q65" s="165"/>
      <c r="R65" s="165"/>
      <c r="S65" s="166"/>
      <c r="T65" s="164"/>
      <c r="U65" s="165"/>
      <c r="V65" s="165"/>
      <c r="W65" s="167"/>
      <c r="X65" s="132" t="str">
        <f t="shared" si="13"/>
        <v/>
      </c>
      <c r="Z65" s="379">
        <f t="shared" si="12"/>
        <v>0</v>
      </c>
      <c r="AA65" s="380">
        <f t="shared" si="12"/>
        <v>0</v>
      </c>
      <c r="AB65" s="380">
        <f t="shared" si="12"/>
        <v>0</v>
      </c>
      <c r="AC65" s="381">
        <f t="shared" si="12"/>
        <v>0</v>
      </c>
      <c r="AD65" s="379">
        <f t="shared" si="12"/>
        <v>0</v>
      </c>
      <c r="AE65" s="380">
        <f t="shared" si="12"/>
        <v>0</v>
      </c>
      <c r="AF65" s="380">
        <f t="shared" si="12"/>
        <v>0</v>
      </c>
      <c r="AG65" s="421">
        <f t="shared" si="12"/>
        <v>0</v>
      </c>
      <c r="AH65" s="383">
        <f t="shared" si="12"/>
        <v>0</v>
      </c>
      <c r="AI65" s="380">
        <f t="shared" si="12"/>
        <v>0</v>
      </c>
      <c r="AJ65" s="380">
        <f t="shared" si="12"/>
        <v>0</v>
      </c>
      <c r="AK65" s="381">
        <f t="shared" si="12"/>
        <v>0</v>
      </c>
      <c r="AL65" s="379">
        <f t="shared" si="12"/>
        <v>0</v>
      </c>
      <c r="AM65" s="380">
        <f t="shared" si="12"/>
        <v>0</v>
      </c>
      <c r="AN65" s="380">
        <f t="shared" si="12"/>
        <v>0</v>
      </c>
      <c r="AO65" s="382">
        <f t="shared" si="12"/>
        <v>0</v>
      </c>
    </row>
    <row r="66" spans="1:41" s="1" customFormat="1" ht="15.75" customHeight="1">
      <c r="A66" s="5"/>
      <c r="B66" s="558"/>
      <c r="C66" s="38"/>
      <c r="D66" s="718"/>
      <c r="E66" s="719"/>
      <c r="F66" s="115"/>
      <c r="H66" s="164"/>
      <c r="I66" s="165"/>
      <c r="J66" s="165"/>
      <c r="K66" s="166"/>
      <c r="L66" s="164"/>
      <c r="M66" s="165"/>
      <c r="N66" s="165"/>
      <c r="O66" s="167"/>
      <c r="P66" s="168"/>
      <c r="Q66" s="165"/>
      <c r="R66" s="165"/>
      <c r="S66" s="166"/>
      <c r="T66" s="164"/>
      <c r="U66" s="165"/>
      <c r="V66" s="165"/>
      <c r="W66" s="167"/>
      <c r="X66" s="132" t="str">
        <f t="shared" si="13"/>
        <v/>
      </c>
      <c r="Z66" s="379">
        <f t="shared" si="12"/>
        <v>0</v>
      </c>
      <c r="AA66" s="380">
        <f t="shared" si="12"/>
        <v>0</v>
      </c>
      <c r="AB66" s="380">
        <f t="shared" si="12"/>
        <v>0</v>
      </c>
      <c r="AC66" s="381">
        <f t="shared" si="12"/>
        <v>0</v>
      </c>
      <c r="AD66" s="379">
        <f t="shared" si="12"/>
        <v>0</v>
      </c>
      <c r="AE66" s="380">
        <f t="shared" si="12"/>
        <v>0</v>
      </c>
      <c r="AF66" s="380">
        <f t="shared" si="12"/>
        <v>0</v>
      </c>
      <c r="AG66" s="421">
        <f t="shared" si="12"/>
        <v>0</v>
      </c>
      <c r="AH66" s="383">
        <f t="shared" si="12"/>
        <v>0</v>
      </c>
      <c r="AI66" s="380">
        <f t="shared" si="12"/>
        <v>0</v>
      </c>
      <c r="AJ66" s="380">
        <f t="shared" si="12"/>
        <v>0</v>
      </c>
      <c r="AK66" s="381">
        <f t="shared" si="12"/>
        <v>0</v>
      </c>
      <c r="AL66" s="379">
        <f t="shared" si="12"/>
        <v>0</v>
      </c>
      <c r="AM66" s="380">
        <f t="shared" si="12"/>
        <v>0</v>
      </c>
      <c r="AN66" s="380">
        <f t="shared" si="12"/>
        <v>0</v>
      </c>
      <c r="AO66" s="382">
        <f t="shared" si="12"/>
        <v>0</v>
      </c>
    </row>
    <row r="67" spans="1:41" s="1" customFormat="1" ht="15.75" customHeight="1">
      <c r="A67" s="5"/>
      <c r="B67" s="558"/>
      <c r="C67" s="38"/>
      <c r="D67" s="718"/>
      <c r="E67" s="719"/>
      <c r="F67" s="115"/>
      <c r="H67" s="164"/>
      <c r="I67" s="165"/>
      <c r="J67" s="165"/>
      <c r="K67" s="166"/>
      <c r="L67" s="164"/>
      <c r="M67" s="165"/>
      <c r="N67" s="165"/>
      <c r="O67" s="167"/>
      <c r="P67" s="168"/>
      <c r="Q67" s="165"/>
      <c r="R67" s="165"/>
      <c r="S67" s="166"/>
      <c r="T67" s="164"/>
      <c r="U67" s="165"/>
      <c r="V67" s="165"/>
      <c r="W67" s="167"/>
      <c r="X67" s="132" t="str">
        <f t="shared" si="13"/>
        <v/>
      </c>
      <c r="Z67" s="379">
        <f t="shared" si="12"/>
        <v>0</v>
      </c>
      <c r="AA67" s="380">
        <f t="shared" si="12"/>
        <v>0</v>
      </c>
      <c r="AB67" s="380">
        <f t="shared" si="12"/>
        <v>0</v>
      </c>
      <c r="AC67" s="381">
        <f t="shared" si="12"/>
        <v>0</v>
      </c>
      <c r="AD67" s="379">
        <f t="shared" si="12"/>
        <v>0</v>
      </c>
      <c r="AE67" s="380">
        <f t="shared" si="12"/>
        <v>0</v>
      </c>
      <c r="AF67" s="380">
        <f t="shared" si="12"/>
        <v>0</v>
      </c>
      <c r="AG67" s="421">
        <f t="shared" si="12"/>
        <v>0</v>
      </c>
      <c r="AH67" s="383">
        <f t="shared" si="12"/>
        <v>0</v>
      </c>
      <c r="AI67" s="380">
        <f t="shared" si="12"/>
        <v>0</v>
      </c>
      <c r="AJ67" s="380">
        <f t="shared" si="12"/>
        <v>0</v>
      </c>
      <c r="AK67" s="381">
        <f t="shared" si="12"/>
        <v>0</v>
      </c>
      <c r="AL67" s="379">
        <f t="shared" si="12"/>
        <v>0</v>
      </c>
      <c r="AM67" s="380">
        <f t="shared" si="12"/>
        <v>0</v>
      </c>
      <c r="AN67" s="380">
        <f t="shared" si="12"/>
        <v>0</v>
      </c>
      <c r="AO67" s="382">
        <f t="shared" si="12"/>
        <v>0</v>
      </c>
    </row>
    <row r="68" spans="1:41" s="5" customFormat="1" ht="15.75" customHeight="1">
      <c r="B68" s="558"/>
      <c r="C68" s="38"/>
      <c r="D68" s="718"/>
      <c r="E68" s="719"/>
      <c r="F68" s="115"/>
      <c r="H68" s="196"/>
      <c r="I68" s="197"/>
      <c r="J68" s="197"/>
      <c r="K68" s="198"/>
      <c r="L68" s="196"/>
      <c r="M68" s="197"/>
      <c r="N68" s="197"/>
      <c r="O68" s="199"/>
      <c r="P68" s="200"/>
      <c r="Q68" s="197"/>
      <c r="R68" s="197"/>
      <c r="S68" s="198"/>
      <c r="T68" s="196"/>
      <c r="U68" s="197"/>
      <c r="V68" s="197"/>
      <c r="W68" s="199"/>
      <c r="X68" s="134" t="str">
        <f t="shared" si="13"/>
        <v/>
      </c>
      <c r="Z68" s="422">
        <f t="shared" si="12"/>
        <v>0</v>
      </c>
      <c r="AA68" s="423">
        <f t="shared" si="12"/>
        <v>0</v>
      </c>
      <c r="AB68" s="423">
        <f t="shared" si="12"/>
        <v>0</v>
      </c>
      <c r="AC68" s="424">
        <f t="shared" si="12"/>
        <v>0</v>
      </c>
      <c r="AD68" s="422">
        <f t="shared" si="12"/>
        <v>0</v>
      </c>
      <c r="AE68" s="423">
        <f t="shared" si="12"/>
        <v>0</v>
      </c>
      <c r="AF68" s="423">
        <f t="shared" si="12"/>
        <v>0</v>
      </c>
      <c r="AG68" s="425">
        <f t="shared" si="12"/>
        <v>0</v>
      </c>
      <c r="AH68" s="426">
        <f t="shared" si="12"/>
        <v>0</v>
      </c>
      <c r="AI68" s="423">
        <f t="shared" si="12"/>
        <v>0</v>
      </c>
      <c r="AJ68" s="423">
        <f t="shared" si="12"/>
        <v>0</v>
      </c>
      <c r="AK68" s="424">
        <f t="shared" si="12"/>
        <v>0</v>
      </c>
      <c r="AL68" s="422">
        <f t="shared" si="12"/>
        <v>0</v>
      </c>
      <c r="AM68" s="423">
        <f t="shared" si="12"/>
        <v>0</v>
      </c>
      <c r="AN68" s="423">
        <f t="shared" si="12"/>
        <v>0</v>
      </c>
      <c r="AO68" s="427">
        <f t="shared" si="12"/>
        <v>0</v>
      </c>
    </row>
    <row r="69" spans="1:41" s="5" customFormat="1" ht="15.75" customHeight="1">
      <c r="B69" s="558"/>
      <c r="C69" s="38"/>
      <c r="D69" s="718"/>
      <c r="E69" s="719"/>
      <c r="F69" s="115"/>
      <c r="H69" s="196"/>
      <c r="I69" s="197"/>
      <c r="J69" s="197"/>
      <c r="K69" s="198"/>
      <c r="L69" s="196"/>
      <c r="M69" s="197"/>
      <c r="N69" s="197"/>
      <c r="O69" s="199"/>
      <c r="P69" s="200"/>
      <c r="Q69" s="197"/>
      <c r="R69" s="197"/>
      <c r="S69" s="198"/>
      <c r="T69" s="196"/>
      <c r="U69" s="197"/>
      <c r="V69" s="197"/>
      <c r="W69" s="199"/>
      <c r="X69" s="134" t="str">
        <f t="shared" si="13"/>
        <v/>
      </c>
      <c r="Z69" s="422">
        <f t="shared" si="12"/>
        <v>0</v>
      </c>
      <c r="AA69" s="423">
        <f t="shared" si="12"/>
        <v>0</v>
      </c>
      <c r="AB69" s="423">
        <f t="shared" si="12"/>
        <v>0</v>
      </c>
      <c r="AC69" s="424">
        <f t="shared" si="12"/>
        <v>0</v>
      </c>
      <c r="AD69" s="422">
        <f t="shared" si="12"/>
        <v>0</v>
      </c>
      <c r="AE69" s="423">
        <f t="shared" si="12"/>
        <v>0</v>
      </c>
      <c r="AF69" s="423">
        <f t="shared" si="12"/>
        <v>0</v>
      </c>
      <c r="AG69" s="425">
        <f t="shared" si="12"/>
        <v>0</v>
      </c>
      <c r="AH69" s="426">
        <f t="shared" si="12"/>
        <v>0</v>
      </c>
      <c r="AI69" s="423">
        <f t="shared" si="12"/>
        <v>0</v>
      </c>
      <c r="AJ69" s="423">
        <f t="shared" si="12"/>
        <v>0</v>
      </c>
      <c r="AK69" s="424">
        <f t="shared" si="12"/>
        <v>0</v>
      </c>
      <c r="AL69" s="422">
        <f t="shared" si="12"/>
        <v>0</v>
      </c>
      <c r="AM69" s="423">
        <f t="shared" si="12"/>
        <v>0</v>
      </c>
      <c r="AN69" s="423">
        <f t="shared" si="12"/>
        <v>0</v>
      </c>
      <c r="AO69" s="427">
        <f t="shared" si="12"/>
        <v>0</v>
      </c>
    </row>
    <row r="70" spans="1:41" s="5" customFormat="1" ht="15.75" customHeight="1">
      <c r="B70" s="558"/>
      <c r="C70" s="38"/>
      <c r="D70" s="718"/>
      <c r="E70" s="719"/>
      <c r="F70" s="115"/>
      <c r="H70" s="196"/>
      <c r="I70" s="197"/>
      <c r="J70" s="197"/>
      <c r="K70" s="198"/>
      <c r="L70" s="196"/>
      <c r="M70" s="197"/>
      <c r="N70" s="197"/>
      <c r="O70" s="199"/>
      <c r="P70" s="200"/>
      <c r="Q70" s="197"/>
      <c r="R70" s="197"/>
      <c r="S70" s="198"/>
      <c r="T70" s="196"/>
      <c r="U70" s="197"/>
      <c r="V70" s="197"/>
      <c r="W70" s="199"/>
      <c r="X70" s="134" t="str">
        <f t="shared" si="13"/>
        <v/>
      </c>
      <c r="Z70" s="422">
        <f t="shared" si="12"/>
        <v>0</v>
      </c>
      <c r="AA70" s="423">
        <f t="shared" si="12"/>
        <v>0</v>
      </c>
      <c r="AB70" s="423">
        <f t="shared" si="12"/>
        <v>0</v>
      </c>
      <c r="AC70" s="424">
        <f t="shared" si="12"/>
        <v>0</v>
      </c>
      <c r="AD70" s="422">
        <f t="shared" si="12"/>
        <v>0</v>
      </c>
      <c r="AE70" s="423">
        <f t="shared" si="12"/>
        <v>0</v>
      </c>
      <c r="AF70" s="423">
        <f t="shared" si="12"/>
        <v>0</v>
      </c>
      <c r="AG70" s="425">
        <f t="shared" si="12"/>
        <v>0</v>
      </c>
      <c r="AH70" s="426">
        <f t="shared" si="12"/>
        <v>0</v>
      </c>
      <c r="AI70" s="423">
        <f t="shared" si="12"/>
        <v>0</v>
      </c>
      <c r="AJ70" s="423">
        <f t="shared" si="12"/>
        <v>0</v>
      </c>
      <c r="AK70" s="424">
        <f t="shared" si="12"/>
        <v>0</v>
      </c>
      <c r="AL70" s="422">
        <f t="shared" si="12"/>
        <v>0</v>
      </c>
      <c r="AM70" s="423">
        <f t="shared" si="12"/>
        <v>0</v>
      </c>
      <c r="AN70" s="423">
        <f t="shared" si="12"/>
        <v>0</v>
      </c>
      <c r="AO70" s="427">
        <f t="shared" si="12"/>
        <v>0</v>
      </c>
    </row>
    <row r="71" spans="1:41" s="5" customFormat="1" ht="15.75" customHeight="1">
      <c r="B71" s="558"/>
      <c r="C71" s="38"/>
      <c r="D71" s="718"/>
      <c r="E71" s="719"/>
      <c r="F71" s="115"/>
      <c r="H71" s="196"/>
      <c r="I71" s="197"/>
      <c r="J71" s="197"/>
      <c r="K71" s="198"/>
      <c r="L71" s="196"/>
      <c r="M71" s="197"/>
      <c r="N71" s="197"/>
      <c r="O71" s="199"/>
      <c r="P71" s="200"/>
      <c r="Q71" s="197"/>
      <c r="R71" s="197"/>
      <c r="S71" s="198"/>
      <c r="T71" s="196"/>
      <c r="U71" s="197"/>
      <c r="V71" s="197"/>
      <c r="W71" s="199"/>
      <c r="X71" s="134" t="str">
        <f t="shared" si="13"/>
        <v/>
      </c>
      <c r="Z71" s="422">
        <f t="shared" si="12"/>
        <v>0</v>
      </c>
      <c r="AA71" s="423">
        <f t="shared" si="12"/>
        <v>0</v>
      </c>
      <c r="AB71" s="423">
        <f t="shared" si="12"/>
        <v>0</v>
      </c>
      <c r="AC71" s="424">
        <f t="shared" si="12"/>
        <v>0</v>
      </c>
      <c r="AD71" s="422">
        <f t="shared" si="12"/>
        <v>0</v>
      </c>
      <c r="AE71" s="423">
        <f t="shared" si="12"/>
        <v>0</v>
      </c>
      <c r="AF71" s="423">
        <f t="shared" si="12"/>
        <v>0</v>
      </c>
      <c r="AG71" s="425">
        <f t="shared" si="12"/>
        <v>0</v>
      </c>
      <c r="AH71" s="426">
        <f t="shared" si="12"/>
        <v>0</v>
      </c>
      <c r="AI71" s="423">
        <f t="shared" si="12"/>
        <v>0</v>
      </c>
      <c r="AJ71" s="423">
        <f t="shared" si="12"/>
        <v>0</v>
      </c>
      <c r="AK71" s="424">
        <f t="shared" si="12"/>
        <v>0</v>
      </c>
      <c r="AL71" s="422">
        <f t="shared" si="12"/>
        <v>0</v>
      </c>
      <c r="AM71" s="423">
        <f t="shared" si="12"/>
        <v>0</v>
      </c>
      <c r="AN71" s="423">
        <f t="shared" si="12"/>
        <v>0</v>
      </c>
      <c r="AO71" s="427">
        <f t="shared" si="12"/>
        <v>0</v>
      </c>
    </row>
    <row r="72" spans="1:41" s="5" customFormat="1" ht="15.75" customHeight="1">
      <c r="B72" s="558"/>
      <c r="C72" s="38"/>
      <c r="D72" s="718"/>
      <c r="E72" s="719"/>
      <c r="F72" s="115"/>
      <c r="H72" s="196"/>
      <c r="I72" s="197"/>
      <c r="J72" s="197"/>
      <c r="K72" s="198"/>
      <c r="L72" s="196"/>
      <c r="M72" s="197"/>
      <c r="N72" s="197"/>
      <c r="O72" s="199"/>
      <c r="P72" s="200"/>
      <c r="Q72" s="197"/>
      <c r="R72" s="197"/>
      <c r="S72" s="198"/>
      <c r="T72" s="196"/>
      <c r="U72" s="197"/>
      <c r="V72" s="197"/>
      <c r="W72" s="199"/>
      <c r="X72" s="134" t="str">
        <f t="shared" si="13"/>
        <v/>
      </c>
      <c r="Z72" s="422">
        <f t="shared" si="12"/>
        <v>0</v>
      </c>
      <c r="AA72" s="423">
        <f t="shared" si="12"/>
        <v>0</v>
      </c>
      <c r="AB72" s="423">
        <f t="shared" si="12"/>
        <v>0</v>
      </c>
      <c r="AC72" s="424">
        <f t="shared" si="12"/>
        <v>0</v>
      </c>
      <c r="AD72" s="422">
        <f t="shared" si="12"/>
        <v>0</v>
      </c>
      <c r="AE72" s="423">
        <f t="shared" si="12"/>
        <v>0</v>
      </c>
      <c r="AF72" s="423">
        <f t="shared" si="12"/>
        <v>0</v>
      </c>
      <c r="AG72" s="425">
        <f t="shared" si="12"/>
        <v>0</v>
      </c>
      <c r="AH72" s="426">
        <f t="shared" si="12"/>
        <v>0</v>
      </c>
      <c r="AI72" s="423">
        <f t="shared" si="12"/>
        <v>0</v>
      </c>
      <c r="AJ72" s="423">
        <f t="shared" si="12"/>
        <v>0</v>
      </c>
      <c r="AK72" s="424">
        <f t="shared" si="12"/>
        <v>0</v>
      </c>
      <c r="AL72" s="422">
        <f t="shared" si="12"/>
        <v>0</v>
      </c>
      <c r="AM72" s="423">
        <f t="shared" si="12"/>
        <v>0</v>
      </c>
      <c r="AN72" s="423">
        <f t="shared" si="12"/>
        <v>0</v>
      </c>
      <c r="AO72" s="427">
        <f t="shared" si="12"/>
        <v>0</v>
      </c>
    </row>
    <row r="73" spans="1:41" s="5" customFormat="1" ht="15.75" customHeight="1">
      <c r="B73" s="558"/>
      <c r="C73" s="38"/>
      <c r="D73" s="718"/>
      <c r="E73" s="719"/>
      <c r="F73" s="115"/>
      <c r="H73" s="196"/>
      <c r="I73" s="197"/>
      <c r="J73" s="197"/>
      <c r="K73" s="198"/>
      <c r="L73" s="196"/>
      <c r="M73" s="197"/>
      <c r="N73" s="197"/>
      <c r="O73" s="199"/>
      <c r="P73" s="200"/>
      <c r="Q73" s="197"/>
      <c r="R73" s="197"/>
      <c r="S73" s="198"/>
      <c r="T73" s="196"/>
      <c r="U73" s="197"/>
      <c r="V73" s="197"/>
      <c r="W73" s="199"/>
      <c r="X73" s="134" t="str">
        <f t="shared" si="13"/>
        <v/>
      </c>
      <c r="Z73" s="422">
        <f t="shared" si="12"/>
        <v>0</v>
      </c>
      <c r="AA73" s="423">
        <f t="shared" si="12"/>
        <v>0</v>
      </c>
      <c r="AB73" s="423">
        <f t="shared" si="12"/>
        <v>0</v>
      </c>
      <c r="AC73" s="424">
        <f t="shared" si="12"/>
        <v>0</v>
      </c>
      <c r="AD73" s="422">
        <f t="shared" si="12"/>
        <v>0</v>
      </c>
      <c r="AE73" s="423">
        <f t="shared" si="12"/>
        <v>0</v>
      </c>
      <c r="AF73" s="423">
        <f t="shared" si="12"/>
        <v>0</v>
      </c>
      <c r="AG73" s="425">
        <f t="shared" si="12"/>
        <v>0</v>
      </c>
      <c r="AH73" s="426">
        <f t="shared" si="12"/>
        <v>0</v>
      </c>
      <c r="AI73" s="423">
        <f t="shared" si="12"/>
        <v>0</v>
      </c>
      <c r="AJ73" s="423">
        <f t="shared" si="12"/>
        <v>0</v>
      </c>
      <c r="AK73" s="424">
        <f t="shared" si="12"/>
        <v>0</v>
      </c>
      <c r="AL73" s="422">
        <f t="shared" si="12"/>
        <v>0</v>
      </c>
      <c r="AM73" s="423">
        <f t="shared" si="12"/>
        <v>0</v>
      </c>
      <c r="AN73" s="423">
        <f t="shared" si="12"/>
        <v>0</v>
      </c>
      <c r="AO73" s="427">
        <f t="shared" si="12"/>
        <v>0</v>
      </c>
    </row>
    <row r="74" spans="1:41" s="5" customFormat="1" ht="15.75" customHeight="1" thickBot="1">
      <c r="B74" s="558"/>
      <c r="C74" s="38"/>
      <c r="D74" s="718"/>
      <c r="E74" s="719"/>
      <c r="F74" s="115"/>
      <c r="H74" s="201"/>
      <c r="I74" s="202"/>
      <c r="J74" s="202"/>
      <c r="K74" s="203"/>
      <c r="L74" s="191"/>
      <c r="M74" s="192"/>
      <c r="N74" s="192"/>
      <c r="O74" s="194"/>
      <c r="P74" s="204"/>
      <c r="Q74" s="202"/>
      <c r="R74" s="202"/>
      <c r="S74" s="203"/>
      <c r="T74" s="191"/>
      <c r="U74" s="192"/>
      <c r="V74" s="192"/>
      <c r="W74" s="194"/>
      <c r="X74" s="135" t="str">
        <f t="shared" si="13"/>
        <v/>
      </c>
      <c r="Z74" s="403">
        <f t="shared" si="12"/>
        <v>0</v>
      </c>
      <c r="AA74" s="404">
        <f t="shared" si="12"/>
        <v>0</v>
      </c>
      <c r="AB74" s="404">
        <f t="shared" si="12"/>
        <v>0</v>
      </c>
      <c r="AC74" s="405">
        <f t="shared" si="12"/>
        <v>0</v>
      </c>
      <c r="AD74" s="403">
        <f t="shared" si="12"/>
        <v>0</v>
      </c>
      <c r="AE74" s="404">
        <f t="shared" si="12"/>
        <v>0</v>
      </c>
      <c r="AF74" s="404">
        <f t="shared" si="12"/>
        <v>0</v>
      </c>
      <c r="AG74" s="428">
        <f t="shared" si="12"/>
        <v>0</v>
      </c>
      <c r="AH74" s="407">
        <f t="shared" si="12"/>
        <v>0</v>
      </c>
      <c r="AI74" s="404">
        <f t="shared" si="12"/>
        <v>0</v>
      </c>
      <c r="AJ74" s="404">
        <f t="shared" si="12"/>
        <v>0</v>
      </c>
      <c r="AK74" s="405">
        <f t="shared" si="12"/>
        <v>0</v>
      </c>
      <c r="AL74" s="403">
        <f t="shared" si="12"/>
        <v>0</v>
      </c>
      <c r="AM74" s="404">
        <f t="shared" si="12"/>
        <v>0</v>
      </c>
      <c r="AN74" s="404">
        <f t="shared" si="12"/>
        <v>0</v>
      </c>
      <c r="AO74" s="406">
        <f t="shared" si="12"/>
        <v>0</v>
      </c>
    </row>
    <row r="75" spans="1:41" s="5" customFormat="1" ht="15.75" customHeight="1" thickBot="1">
      <c r="B75" s="573" t="s">
        <v>35</v>
      </c>
      <c r="C75" s="574"/>
      <c r="D75" s="575"/>
      <c r="E75" s="597"/>
      <c r="F75" s="589">
        <f>SUM(F60:F74)</f>
        <v>0</v>
      </c>
      <c r="G75" s="13"/>
      <c r="H75" s="56"/>
      <c r="I75" s="56"/>
      <c r="J75" s="56"/>
      <c r="K75" s="56"/>
      <c r="L75" s="56"/>
      <c r="M75" s="56"/>
      <c r="N75" s="56"/>
      <c r="O75" s="56"/>
      <c r="P75" s="56"/>
      <c r="Q75" s="56"/>
      <c r="R75" s="56"/>
      <c r="S75" s="56"/>
      <c r="T75" s="56"/>
      <c r="U75" s="56"/>
      <c r="V75" s="56"/>
      <c r="W75" s="56"/>
      <c r="X75" s="56" t="str">
        <f t="shared" si="13"/>
        <v/>
      </c>
      <c r="Y75" s="13"/>
      <c r="Z75" s="403">
        <f t="shared" ref="Z75:AO75" si="14">SUM(Z60:Z74)</f>
        <v>0</v>
      </c>
      <c r="AA75" s="404">
        <f t="shared" si="14"/>
        <v>0</v>
      </c>
      <c r="AB75" s="404">
        <f t="shared" si="14"/>
        <v>0</v>
      </c>
      <c r="AC75" s="405">
        <f t="shared" si="14"/>
        <v>0</v>
      </c>
      <c r="AD75" s="403">
        <f t="shared" si="14"/>
        <v>0</v>
      </c>
      <c r="AE75" s="404">
        <f t="shared" si="14"/>
        <v>0</v>
      </c>
      <c r="AF75" s="404">
        <f t="shared" si="14"/>
        <v>0</v>
      </c>
      <c r="AG75" s="428">
        <f t="shared" si="14"/>
        <v>0</v>
      </c>
      <c r="AH75" s="407">
        <f t="shared" si="14"/>
        <v>0</v>
      </c>
      <c r="AI75" s="404">
        <f t="shared" si="14"/>
        <v>0</v>
      </c>
      <c r="AJ75" s="404">
        <f t="shared" si="14"/>
        <v>0</v>
      </c>
      <c r="AK75" s="405">
        <f t="shared" si="14"/>
        <v>0</v>
      </c>
      <c r="AL75" s="403">
        <f t="shared" si="14"/>
        <v>0</v>
      </c>
      <c r="AM75" s="404">
        <f t="shared" si="14"/>
        <v>0</v>
      </c>
      <c r="AN75" s="404">
        <f t="shared" si="14"/>
        <v>0</v>
      </c>
      <c r="AO75" s="406">
        <f t="shared" si="14"/>
        <v>0</v>
      </c>
    </row>
    <row r="76" spans="1:41" s="5" customFormat="1" ht="13.5" customHeight="1" thickBot="1">
      <c r="D76" s="6"/>
      <c r="H76" s="37"/>
      <c r="I76" s="37"/>
      <c r="J76" s="37"/>
      <c r="K76" s="37"/>
      <c r="L76" s="37"/>
      <c r="M76" s="37"/>
      <c r="N76" s="37"/>
      <c r="O76" s="37"/>
      <c r="P76" s="37"/>
      <c r="Q76" s="37"/>
      <c r="R76" s="37"/>
      <c r="S76" s="37"/>
      <c r="T76" s="37"/>
      <c r="U76" s="37"/>
      <c r="V76" s="37"/>
      <c r="W76" s="37"/>
      <c r="X76" s="37"/>
      <c r="Z76" s="708" t="s">
        <v>42</v>
      </c>
      <c r="AA76" s="709"/>
      <c r="AB76" s="709"/>
      <c r="AC76" s="709"/>
      <c r="AD76" s="709"/>
      <c r="AE76" s="709"/>
      <c r="AF76" s="709"/>
      <c r="AG76" s="709"/>
      <c r="AH76" s="709"/>
      <c r="AI76" s="709"/>
      <c r="AJ76" s="709"/>
      <c r="AK76" s="709"/>
      <c r="AL76" s="709"/>
      <c r="AM76" s="709"/>
      <c r="AN76" s="709"/>
      <c r="AO76" s="710"/>
    </row>
    <row r="77" spans="1:41" s="14" customFormat="1" ht="21.75" customHeight="1">
      <c r="A77" s="5"/>
      <c r="B77" s="5"/>
      <c r="C77" s="5"/>
      <c r="D77" s="6"/>
      <c r="E77" s="5"/>
      <c r="F77" s="5"/>
      <c r="H77" s="37"/>
      <c r="I77" s="37"/>
      <c r="J77" s="37"/>
      <c r="K77" s="37"/>
      <c r="L77" s="37"/>
      <c r="M77" s="37"/>
      <c r="N77" s="37"/>
      <c r="O77" s="37"/>
      <c r="P77" s="37"/>
      <c r="Q77" s="37"/>
      <c r="R77" s="37"/>
      <c r="S77" s="37"/>
      <c r="T77" s="37"/>
      <c r="U77" s="37"/>
      <c r="V77" s="37"/>
      <c r="W77" s="37"/>
      <c r="X77" s="37"/>
      <c r="Z77" s="720">
        <v>2026</v>
      </c>
      <c r="AA77" s="717"/>
      <c r="AB77" s="717"/>
      <c r="AC77" s="721"/>
      <c r="AD77" s="720">
        <v>2027</v>
      </c>
      <c r="AE77" s="717"/>
      <c r="AF77" s="717"/>
      <c r="AG77" s="721"/>
      <c r="AH77" s="720">
        <v>2028</v>
      </c>
      <c r="AI77" s="717"/>
      <c r="AJ77" s="717"/>
      <c r="AK77" s="721"/>
      <c r="AL77" s="720">
        <v>2029</v>
      </c>
      <c r="AM77" s="717"/>
      <c r="AN77" s="717"/>
      <c r="AO77" s="721"/>
    </row>
    <row r="78" spans="1:41" s="5" customFormat="1" ht="15.75" customHeight="1" thickBot="1">
      <c r="D78" s="6"/>
      <c r="F78" s="6"/>
      <c r="H78" s="37"/>
      <c r="I78" s="37"/>
      <c r="J78" s="37"/>
      <c r="K78" s="37"/>
      <c r="L78" s="37"/>
      <c r="M78" s="37"/>
      <c r="N78" s="37"/>
      <c r="O78" s="37"/>
      <c r="P78" s="37"/>
      <c r="Q78" s="37"/>
      <c r="R78" s="37"/>
      <c r="S78" s="37"/>
      <c r="T78" s="37"/>
      <c r="U78" s="37"/>
      <c r="V78" s="37"/>
      <c r="W78" s="37"/>
      <c r="X78" s="37"/>
      <c r="Z78" s="409" t="s">
        <v>22</v>
      </c>
      <c r="AA78" s="410" t="s">
        <v>23</v>
      </c>
      <c r="AB78" s="410" t="s">
        <v>24</v>
      </c>
      <c r="AC78" s="411" t="s">
        <v>25</v>
      </c>
      <c r="AD78" s="409" t="s">
        <v>22</v>
      </c>
      <c r="AE78" s="410" t="s">
        <v>23</v>
      </c>
      <c r="AF78" s="410" t="s">
        <v>24</v>
      </c>
      <c r="AG78" s="412" t="s">
        <v>25</v>
      </c>
      <c r="AH78" s="413" t="s">
        <v>22</v>
      </c>
      <c r="AI78" s="410" t="s">
        <v>23</v>
      </c>
      <c r="AJ78" s="410" t="s">
        <v>24</v>
      </c>
      <c r="AK78" s="411" t="s">
        <v>25</v>
      </c>
      <c r="AL78" s="409" t="s">
        <v>22</v>
      </c>
      <c r="AM78" s="410" t="s">
        <v>23</v>
      </c>
      <c r="AN78" s="410" t="s">
        <v>24</v>
      </c>
      <c r="AO78" s="412" t="s">
        <v>25</v>
      </c>
    </row>
    <row r="79" spans="1:41" s="1" customFormat="1" ht="21" customHeight="1" thickBot="1">
      <c r="A79" s="116" t="s">
        <v>140</v>
      </c>
      <c r="B79" s="23" t="s">
        <v>135</v>
      </c>
      <c r="C79" s="24"/>
      <c r="D79" s="25"/>
      <c r="E79" s="26"/>
      <c r="F79" s="117">
        <f>+F25+F40+F55+F75</f>
        <v>0</v>
      </c>
      <c r="G79" s="82"/>
      <c r="H79" s="81"/>
      <c r="I79" s="81"/>
      <c r="J79" s="81"/>
      <c r="K79" s="81"/>
      <c r="L79" s="81"/>
      <c r="M79" s="81"/>
      <c r="N79" s="81"/>
      <c r="O79" s="81"/>
      <c r="P79" s="81"/>
      <c r="Q79" s="81"/>
      <c r="R79" s="81"/>
      <c r="S79" s="81"/>
      <c r="T79" s="81"/>
      <c r="U79" s="81"/>
      <c r="V79" s="81"/>
      <c r="W79" s="81"/>
      <c r="X79" s="81"/>
      <c r="Y79" s="82"/>
      <c r="Z79" s="378">
        <f>Z75+Z55+Z40+Z24+Z22</f>
        <v>0</v>
      </c>
      <c r="AA79" s="378">
        <f t="shared" ref="AA79:AO79" si="15">AA75+AA55+AA40+AA24+AA22</f>
        <v>0</v>
      </c>
      <c r="AB79" s="378">
        <f t="shared" si="15"/>
        <v>0</v>
      </c>
      <c r="AC79" s="378">
        <f t="shared" si="15"/>
        <v>0</v>
      </c>
      <c r="AD79" s="378">
        <f t="shared" si="15"/>
        <v>0</v>
      </c>
      <c r="AE79" s="378">
        <f t="shared" si="15"/>
        <v>0</v>
      </c>
      <c r="AF79" s="378">
        <f t="shared" si="15"/>
        <v>0</v>
      </c>
      <c r="AG79" s="378">
        <f t="shared" si="15"/>
        <v>0</v>
      </c>
      <c r="AH79" s="378">
        <f t="shared" si="15"/>
        <v>0</v>
      </c>
      <c r="AI79" s="378">
        <f t="shared" si="15"/>
        <v>0</v>
      </c>
      <c r="AJ79" s="378">
        <f t="shared" si="15"/>
        <v>0</v>
      </c>
      <c r="AK79" s="378">
        <f t="shared" si="15"/>
        <v>0</v>
      </c>
      <c r="AL79" s="378">
        <f t="shared" si="15"/>
        <v>0</v>
      </c>
      <c r="AM79" s="378">
        <f t="shared" si="15"/>
        <v>0</v>
      </c>
      <c r="AN79" s="378">
        <f t="shared" si="15"/>
        <v>0</v>
      </c>
      <c r="AO79" s="378">
        <f t="shared" si="15"/>
        <v>0</v>
      </c>
    </row>
    <row r="80" spans="1:41" s="1" customFormat="1" ht="15.75" customHeight="1" thickBot="1">
      <c r="A80" s="15"/>
      <c r="B80" s="15" t="s">
        <v>134</v>
      </c>
      <c r="C80" s="224"/>
      <c r="D80" s="16"/>
      <c r="E80" s="5"/>
      <c r="F80" s="12"/>
      <c r="H80" s="37"/>
      <c r="I80" s="37"/>
      <c r="J80" s="37"/>
      <c r="K80" s="37"/>
      <c r="L80" s="37"/>
      <c r="M80" s="37"/>
      <c r="N80" s="37"/>
      <c r="O80" s="37"/>
      <c r="P80" s="37"/>
      <c r="Q80" s="37"/>
      <c r="R80" s="37"/>
      <c r="S80" s="37"/>
      <c r="T80" s="37"/>
      <c r="U80" s="37"/>
      <c r="V80" s="37"/>
      <c r="W80" s="37"/>
      <c r="X80" s="37"/>
      <c r="Z80" s="728">
        <f>Z79+AA79+AB79+AC79</f>
        <v>0</v>
      </c>
      <c r="AA80" s="728"/>
      <c r="AB80" s="728"/>
      <c r="AC80" s="728"/>
      <c r="AD80" s="729">
        <f>AD79+AE79+AF79+AG79</f>
        <v>0</v>
      </c>
      <c r="AE80" s="730"/>
      <c r="AF80" s="730"/>
      <c r="AG80" s="731"/>
      <c r="AH80" s="729">
        <f>AH79+AI79+AJ79+AK79</f>
        <v>0</v>
      </c>
      <c r="AI80" s="730"/>
      <c r="AJ80" s="730"/>
      <c r="AK80" s="731"/>
      <c r="AL80" s="729">
        <f>AL79+AM79+AN79+AO79</f>
        <v>0</v>
      </c>
      <c r="AM80" s="730"/>
      <c r="AN80" s="730"/>
      <c r="AO80" s="731"/>
    </row>
    <row r="81" spans="1:41" ht="15.75" customHeight="1" thickBot="1">
      <c r="Z81" s="429"/>
      <c r="AA81" s="429"/>
      <c r="AB81" s="430"/>
      <c r="AC81" s="430"/>
      <c r="AD81" s="430"/>
      <c r="AE81" s="430"/>
      <c r="AF81" s="430"/>
      <c r="AG81" s="430"/>
      <c r="AH81" s="430"/>
      <c r="AI81" s="430"/>
      <c r="AJ81" s="430"/>
      <c r="AK81" s="430"/>
      <c r="AL81" s="430"/>
      <c r="AM81" s="430"/>
      <c r="AN81" s="430"/>
      <c r="AO81" s="431"/>
    </row>
    <row r="82" spans="1:41" ht="15.75" customHeight="1">
      <c r="A82" s="300" t="s">
        <v>152</v>
      </c>
      <c r="B82" s="301"/>
      <c r="C82" s="302"/>
      <c r="D82" s="302"/>
      <c r="E82" s="302"/>
      <c r="F82" s="303"/>
      <c r="G82" s="298"/>
      <c r="H82" s="298"/>
      <c r="AB82" s="221"/>
      <c r="AC82" s="221"/>
      <c r="AD82" s="221"/>
      <c r="AE82" s="221"/>
      <c r="AF82" s="221"/>
      <c r="AG82" s="221"/>
      <c r="AH82" s="221"/>
      <c r="AI82" s="221"/>
      <c r="AJ82" s="221"/>
      <c r="AK82" s="221"/>
      <c r="AL82" s="221"/>
      <c r="AM82" s="221"/>
      <c r="AN82" s="221"/>
      <c r="AO82" s="220"/>
    </row>
    <row r="83" spans="1:41" ht="15.75" customHeight="1">
      <c r="A83" s="304" t="s">
        <v>141</v>
      </c>
      <c r="B83" s="293" t="s">
        <v>151</v>
      </c>
      <c r="C83" s="292"/>
      <c r="D83" s="292"/>
      <c r="E83" s="292"/>
      <c r="F83" s="305">
        <f>F79</f>
        <v>0</v>
      </c>
      <c r="G83" s="298"/>
      <c r="H83" s="298"/>
      <c r="AB83" s="221"/>
      <c r="AC83" s="221"/>
      <c r="AD83" s="221"/>
      <c r="AE83" s="221"/>
      <c r="AF83" s="221"/>
      <c r="AG83" s="221"/>
      <c r="AH83" s="221"/>
      <c r="AI83" s="221"/>
      <c r="AJ83" s="221"/>
      <c r="AK83" s="221"/>
      <c r="AL83" s="221"/>
      <c r="AM83" s="221"/>
      <c r="AN83" s="221"/>
      <c r="AO83" s="220"/>
    </row>
    <row r="84" spans="1:41" ht="15.75" customHeight="1">
      <c r="A84" s="304" t="s">
        <v>142</v>
      </c>
      <c r="B84" s="293" t="s">
        <v>103</v>
      </c>
      <c r="C84" s="290"/>
      <c r="D84" s="294"/>
      <c r="E84" s="294"/>
      <c r="F84" s="306">
        <f>Investeringen_Aanvrager!G106</f>
        <v>0.47399999999999998</v>
      </c>
      <c r="G84" s="298"/>
      <c r="H84" s="298"/>
      <c r="AB84" s="221"/>
      <c r="AC84" s="221"/>
      <c r="AD84" s="221"/>
      <c r="AE84" s="221"/>
      <c r="AF84" s="221"/>
      <c r="AG84" s="221"/>
      <c r="AH84" s="221"/>
      <c r="AI84" s="221"/>
      <c r="AJ84" s="221"/>
      <c r="AK84" s="221"/>
      <c r="AL84" s="221"/>
      <c r="AM84" s="221"/>
      <c r="AN84" s="221"/>
      <c r="AO84" s="220"/>
    </row>
    <row r="85" spans="1:41" ht="15.75" customHeight="1">
      <c r="A85" s="304" t="s">
        <v>143</v>
      </c>
      <c r="B85" s="293" t="s">
        <v>105</v>
      </c>
      <c r="C85" s="290"/>
      <c r="D85" s="290"/>
      <c r="E85" s="290"/>
      <c r="F85" s="307">
        <f>F84*F83</f>
        <v>0</v>
      </c>
      <c r="G85" s="298"/>
      <c r="H85" s="298"/>
      <c r="AB85" s="221"/>
      <c r="AC85" s="221"/>
      <c r="AD85" s="221"/>
      <c r="AE85" s="221"/>
      <c r="AF85" s="221"/>
      <c r="AG85" s="221"/>
      <c r="AH85" s="221"/>
      <c r="AI85" s="221"/>
      <c r="AJ85" s="221"/>
      <c r="AK85" s="221"/>
      <c r="AL85" s="221"/>
      <c r="AM85" s="221"/>
      <c r="AN85" s="221"/>
      <c r="AO85" s="220"/>
    </row>
    <row r="86" spans="1:41" ht="15.75" customHeight="1">
      <c r="A86" s="304"/>
      <c r="B86" s="293"/>
      <c r="C86" s="293"/>
      <c r="D86" s="293"/>
      <c r="E86" s="293"/>
      <c r="F86" s="308"/>
      <c r="G86" s="298"/>
      <c r="H86" s="298"/>
      <c r="AB86" s="221"/>
      <c r="AC86" s="221"/>
      <c r="AD86" s="221"/>
      <c r="AE86" s="221"/>
      <c r="AF86" s="221"/>
      <c r="AG86" s="221"/>
      <c r="AH86" s="221"/>
      <c r="AI86" s="221"/>
      <c r="AJ86" s="221"/>
      <c r="AK86" s="221"/>
      <c r="AL86" s="221"/>
      <c r="AM86" s="221"/>
      <c r="AN86" s="221"/>
      <c r="AO86" s="220"/>
    </row>
    <row r="87" spans="1:41" ht="15.75" customHeight="1">
      <c r="A87" s="304" t="s">
        <v>144</v>
      </c>
      <c r="B87" s="293" t="s">
        <v>227</v>
      </c>
      <c r="C87" s="290"/>
      <c r="D87" s="293"/>
      <c r="E87" s="293"/>
      <c r="F87" s="308"/>
      <c r="G87" s="298"/>
      <c r="H87" s="298"/>
      <c r="AB87" s="221"/>
      <c r="AC87" s="221"/>
      <c r="AD87" s="221"/>
      <c r="AE87" s="221"/>
      <c r="AF87" s="221"/>
      <c r="AG87" s="221"/>
      <c r="AH87" s="221"/>
      <c r="AI87" s="221"/>
      <c r="AJ87" s="221"/>
      <c r="AK87" s="221"/>
      <c r="AL87" s="221"/>
      <c r="AM87" s="221"/>
      <c r="AN87" s="221"/>
      <c r="AO87" s="220"/>
    </row>
    <row r="88" spans="1:41" ht="15.75" customHeight="1">
      <c r="A88" s="309"/>
      <c r="B88" s="725"/>
      <c r="C88" s="726"/>
      <c r="D88" s="727"/>
      <c r="E88" s="556"/>
      <c r="F88" s="310">
        <v>0</v>
      </c>
      <c r="G88" s="298"/>
      <c r="H88" s="298"/>
      <c r="AB88" s="221"/>
      <c r="AC88" s="221"/>
      <c r="AD88" s="221"/>
      <c r="AE88" s="221"/>
      <c r="AF88" s="221"/>
      <c r="AG88" s="221"/>
      <c r="AH88" s="221"/>
      <c r="AI88" s="221"/>
      <c r="AJ88" s="221"/>
      <c r="AK88" s="221"/>
      <c r="AL88" s="221"/>
      <c r="AM88" s="221"/>
      <c r="AN88" s="221"/>
      <c r="AO88" s="220"/>
    </row>
    <row r="89" spans="1:41" ht="15.75" customHeight="1">
      <c r="A89" s="309"/>
      <c r="B89" s="725"/>
      <c r="C89" s="726"/>
      <c r="D89" s="727"/>
      <c r="E89" s="556"/>
      <c r="F89" s="310">
        <v>0</v>
      </c>
      <c r="G89" s="298"/>
      <c r="H89" s="298"/>
      <c r="AB89" s="221"/>
      <c r="AC89" s="221"/>
      <c r="AD89" s="221"/>
      <c r="AE89" s="221"/>
      <c r="AF89" s="221"/>
      <c r="AG89" s="221"/>
      <c r="AH89" s="221"/>
      <c r="AI89" s="221"/>
      <c r="AJ89" s="221"/>
      <c r="AK89" s="221"/>
      <c r="AL89" s="221"/>
      <c r="AM89" s="221"/>
      <c r="AN89" s="221"/>
      <c r="AO89" s="220"/>
    </row>
    <row r="90" spans="1:41" ht="15.75" customHeight="1">
      <c r="A90" s="311"/>
      <c r="B90" s="295"/>
      <c r="C90" s="295"/>
      <c r="D90" s="295"/>
      <c r="E90" s="295"/>
      <c r="F90" s="312"/>
      <c r="G90" s="298"/>
      <c r="H90" s="298"/>
      <c r="AB90" s="221"/>
      <c r="AC90" s="221"/>
      <c r="AD90" s="221"/>
      <c r="AE90" s="221"/>
      <c r="AF90" s="221"/>
      <c r="AG90" s="221"/>
      <c r="AH90" s="221"/>
      <c r="AI90" s="221"/>
      <c r="AJ90" s="221"/>
      <c r="AK90" s="221"/>
      <c r="AL90" s="221"/>
      <c r="AM90" s="221"/>
      <c r="AN90" s="221"/>
      <c r="AO90" s="220"/>
    </row>
    <row r="91" spans="1:41" ht="15.75" customHeight="1">
      <c r="A91" s="304" t="s">
        <v>145</v>
      </c>
      <c r="B91" s="293" t="s">
        <v>216</v>
      </c>
      <c r="C91" s="290"/>
      <c r="D91" s="296"/>
      <c r="E91" s="297"/>
      <c r="F91" s="305">
        <f>(F85-F88-F89)</f>
        <v>0</v>
      </c>
      <c r="G91" s="298"/>
      <c r="H91" s="298"/>
      <c r="AB91" s="221"/>
      <c r="AC91" s="221"/>
      <c r="AD91" s="221"/>
      <c r="AE91" s="221"/>
      <c r="AF91" s="221"/>
      <c r="AG91" s="221"/>
      <c r="AH91" s="221"/>
      <c r="AI91" s="221"/>
      <c r="AJ91" s="221"/>
      <c r="AK91" s="221"/>
      <c r="AL91" s="221"/>
      <c r="AM91" s="221"/>
      <c r="AN91" s="221"/>
      <c r="AO91" s="220"/>
    </row>
    <row r="92" spans="1:41" ht="15.75" customHeight="1" thickBot="1">
      <c r="A92" s="304"/>
      <c r="B92" s="295"/>
      <c r="C92" s="295"/>
      <c r="D92" s="295"/>
      <c r="E92" s="295"/>
      <c r="F92" s="308"/>
      <c r="G92" s="298"/>
      <c r="H92" s="298"/>
      <c r="AB92" s="221"/>
      <c r="AC92" s="221"/>
      <c r="AD92" s="221"/>
      <c r="AE92" s="221"/>
      <c r="AF92" s="221"/>
      <c r="AG92" s="221"/>
      <c r="AH92" s="221"/>
      <c r="AI92" s="221"/>
      <c r="AJ92" s="221"/>
      <c r="AK92" s="221"/>
      <c r="AL92" s="221"/>
      <c r="AM92" s="221"/>
      <c r="AN92" s="221"/>
      <c r="AO92" s="220"/>
    </row>
    <row r="93" spans="1:41" s="119" customFormat="1" ht="18.75" customHeight="1" thickBot="1">
      <c r="A93" s="314" t="s">
        <v>146</v>
      </c>
      <c r="B93" s="315" t="s">
        <v>154</v>
      </c>
      <c r="C93" s="318"/>
      <c r="D93" s="318"/>
      <c r="E93" s="318"/>
      <c r="F93" s="319">
        <v>0</v>
      </c>
      <c r="G93" s="298"/>
      <c r="H93" s="299" t="str">
        <f>IF(F93&gt;F91,"U vraagt meer subsidie aan dan de maximaal toegestane investeringssubsidie!","")</f>
        <v/>
      </c>
      <c r="I93" s="120"/>
      <c r="AB93" s="223"/>
      <c r="AC93" s="222"/>
      <c r="AD93" s="222"/>
      <c r="AE93" s="222"/>
      <c r="AF93" s="222"/>
      <c r="AG93" s="222"/>
      <c r="AH93" s="222"/>
      <c r="AI93" s="222"/>
      <c r="AJ93" s="222"/>
      <c r="AK93" s="222"/>
      <c r="AL93" s="222"/>
      <c r="AM93" s="222"/>
      <c r="AN93" s="222"/>
      <c r="AO93" s="222">
        <f>AO81*C80</f>
        <v>0</v>
      </c>
    </row>
    <row r="94" spans="1:41" s="121" customFormat="1" ht="14">
      <c r="A94" s="320"/>
      <c r="B94" s="321"/>
      <c r="C94" s="321"/>
      <c r="D94" s="321"/>
      <c r="E94" s="321"/>
      <c r="F94" s="322"/>
      <c r="G94" s="298"/>
      <c r="H94" s="298"/>
    </row>
    <row r="95" spans="1:41" s="118" customFormat="1" ht="14">
      <c r="A95" s="311" t="s">
        <v>153</v>
      </c>
      <c r="B95" s="291"/>
      <c r="C95" s="292"/>
      <c r="D95" s="291"/>
      <c r="E95" s="291"/>
      <c r="F95" s="313"/>
      <c r="G95" s="298"/>
      <c r="H95" s="298"/>
    </row>
    <row r="96" spans="1:41" s="118" customFormat="1" ht="14">
      <c r="A96" s="304" t="s">
        <v>147</v>
      </c>
      <c r="B96" s="293" t="s">
        <v>217</v>
      </c>
      <c r="C96" s="293"/>
      <c r="D96" s="293"/>
      <c r="E96" s="293"/>
      <c r="F96" s="305">
        <f>F83</f>
        <v>0</v>
      </c>
      <c r="G96" s="298"/>
      <c r="H96" s="298"/>
    </row>
    <row r="97" spans="1:8" s="118" customFormat="1" ht="14">
      <c r="A97" s="304" t="s">
        <v>148</v>
      </c>
      <c r="B97" s="293" t="s">
        <v>218</v>
      </c>
      <c r="C97" s="293"/>
      <c r="D97" s="293"/>
      <c r="E97" s="293"/>
      <c r="F97" s="305">
        <f>F88+F89</f>
        <v>0</v>
      </c>
      <c r="G97" s="298"/>
      <c r="H97" s="298"/>
    </row>
    <row r="98" spans="1:8" s="118" customFormat="1" ht="14">
      <c r="A98" s="304" t="s">
        <v>149</v>
      </c>
      <c r="B98" s="293" t="s">
        <v>219</v>
      </c>
      <c r="C98" s="293"/>
      <c r="D98" s="293"/>
      <c r="E98" s="293"/>
      <c r="F98" s="305">
        <f>F93</f>
        <v>0</v>
      </c>
      <c r="G98" s="298"/>
      <c r="H98" s="298"/>
    </row>
    <row r="99" spans="1:8" s="118" customFormat="1" ht="15" thickBot="1">
      <c r="A99" s="314" t="s">
        <v>150</v>
      </c>
      <c r="B99" s="315" t="s">
        <v>228</v>
      </c>
      <c r="C99" s="315"/>
      <c r="D99" s="315"/>
      <c r="E99" s="315"/>
      <c r="F99" s="316">
        <f>F96-F97-F98</f>
        <v>0</v>
      </c>
      <c r="G99" s="298"/>
      <c r="H99" s="298"/>
    </row>
    <row r="100" spans="1:8" s="118" customFormat="1" ht="14">
      <c r="A100" s="298"/>
      <c r="B100" s="298"/>
      <c r="C100" s="298"/>
      <c r="D100" s="298"/>
      <c r="E100" s="298"/>
      <c r="F100" s="317"/>
      <c r="G100" s="298"/>
      <c r="H100" s="298"/>
    </row>
    <row r="101" spans="1:8" s="118" customFormat="1" ht="14">
      <c r="A101" s="298"/>
      <c r="B101" s="298"/>
      <c r="C101" s="298"/>
      <c r="D101" s="298"/>
      <c r="E101" s="298"/>
      <c r="F101" s="317"/>
      <c r="G101" s="298"/>
      <c r="H101" s="298"/>
    </row>
    <row r="102" spans="1:8" s="118" customFormat="1" ht="14">
      <c r="A102" s="298"/>
      <c r="B102" s="298"/>
      <c r="C102" s="298"/>
      <c r="D102" s="298"/>
      <c r="E102" s="298"/>
      <c r="F102" s="317"/>
      <c r="G102" s="298"/>
      <c r="H102" s="298"/>
    </row>
    <row r="103" spans="1:8" s="118" customFormat="1" ht="14">
      <c r="A103" s="298"/>
      <c r="G103" s="298"/>
      <c r="H103" s="298"/>
    </row>
    <row r="104" spans="1:8" s="118" customFormat="1" ht="13"/>
    <row r="105" spans="1:8" s="118" customFormat="1" ht="13"/>
    <row r="106" spans="1:8" s="118" customFormat="1" ht="13"/>
    <row r="108" spans="1:8" s="118" customFormat="1" ht="13"/>
    <row r="109" spans="1:8" s="118" customFormat="1" ht="13"/>
    <row r="110" spans="1:8" s="118" customFormat="1" ht="13"/>
    <row r="111" spans="1:8" s="118" customFormat="1" ht="13"/>
    <row r="112" spans="1:8" s="118" customFormat="1" ht="13"/>
    <row r="113" spans="7:9" s="118" customFormat="1" ht="33.5" customHeight="1"/>
    <row r="114" spans="7:9" ht="15.75" customHeight="1">
      <c r="G114" s="17"/>
      <c r="I114" s="17"/>
    </row>
    <row r="115" spans="7:9" ht="15.75" customHeight="1">
      <c r="G115" s="17"/>
      <c r="I115" s="17"/>
    </row>
    <row r="116" spans="7:9" ht="15.75" customHeight="1">
      <c r="G116" s="17"/>
      <c r="I116" s="17"/>
    </row>
    <row r="117" spans="7:9" ht="15.75" customHeight="1">
      <c r="G117" s="17"/>
      <c r="I117" s="17"/>
    </row>
    <row r="118" spans="7:9" ht="15.75" customHeight="1">
      <c r="G118" s="17"/>
      <c r="I118" s="17"/>
    </row>
    <row r="119" spans="7:9" ht="15.75" customHeight="1">
      <c r="G119" s="17"/>
      <c r="I119" s="17"/>
    </row>
    <row r="120" spans="7:9" ht="15.75" customHeight="1">
      <c r="G120" s="17"/>
      <c r="I120" s="17"/>
    </row>
    <row r="121" spans="7:9" ht="26" customHeight="1">
      <c r="G121" s="17"/>
      <c r="I121" s="17"/>
    </row>
  </sheetData>
  <sheetProtection algorithmName="SHA-512" hashValue="JIOVHaQhbxpNwX6o5VzrfLg4OJXxO/Y5UAwcLs2oYmv1I9zfML8wj5NN7KubYzlS5A+OmRj8K8D12htbBzG+oQ==" saltValue="gmX2wFggSTlAAlyTTeui8g==" spinCount="100000" sheet="1" objects="1" scenarios="1"/>
  <mergeCells count="73">
    <mergeCell ref="B89:D89"/>
    <mergeCell ref="D73:E73"/>
    <mergeCell ref="D74:E74"/>
    <mergeCell ref="Z76:AO76"/>
    <mergeCell ref="Z77:AC77"/>
    <mergeCell ref="AD77:AG77"/>
    <mergeCell ref="AH77:AK77"/>
    <mergeCell ref="AL77:AO77"/>
    <mergeCell ref="Z80:AC80"/>
    <mergeCell ref="AD80:AG80"/>
    <mergeCell ref="AH80:AK80"/>
    <mergeCell ref="AL80:AO80"/>
    <mergeCell ref="B88:D88"/>
    <mergeCell ref="D72:E72"/>
    <mergeCell ref="D61:E61"/>
    <mergeCell ref="D62:E62"/>
    <mergeCell ref="D63:E63"/>
    <mergeCell ref="D64:E64"/>
    <mergeCell ref="D65:E65"/>
    <mergeCell ref="D66:E66"/>
    <mergeCell ref="D67:E67"/>
    <mergeCell ref="D68:E68"/>
    <mergeCell ref="D69:E69"/>
    <mergeCell ref="D70:E70"/>
    <mergeCell ref="D71:E71"/>
    <mergeCell ref="X58:X59"/>
    <mergeCell ref="Z58:AC58"/>
    <mergeCell ref="AD58:AG58"/>
    <mergeCell ref="AH58:AK58"/>
    <mergeCell ref="AL58:AO58"/>
    <mergeCell ref="D60:E60"/>
    <mergeCell ref="AD43:AG43"/>
    <mergeCell ref="AH43:AK43"/>
    <mergeCell ref="AL43:AO43"/>
    <mergeCell ref="H57:X57"/>
    <mergeCell ref="Z57:AO57"/>
    <mergeCell ref="D58:E58"/>
    <mergeCell ref="H58:K58"/>
    <mergeCell ref="L58:O58"/>
    <mergeCell ref="P58:S58"/>
    <mergeCell ref="T58:W58"/>
    <mergeCell ref="H43:K43"/>
    <mergeCell ref="L43:O43"/>
    <mergeCell ref="P43:S43"/>
    <mergeCell ref="T43:W43"/>
    <mergeCell ref="X43:X44"/>
    <mergeCell ref="Z43:AC43"/>
    <mergeCell ref="Z29:AC29"/>
    <mergeCell ref="AD29:AG29"/>
    <mergeCell ref="AH29:AK29"/>
    <mergeCell ref="AL29:AO29"/>
    <mergeCell ref="H42:X42"/>
    <mergeCell ref="Z42:AO42"/>
    <mergeCell ref="AH8:AK8"/>
    <mergeCell ref="AL8:AO8"/>
    <mergeCell ref="D24:E24"/>
    <mergeCell ref="H28:X28"/>
    <mergeCell ref="Z28:AO28"/>
    <mergeCell ref="H29:K29"/>
    <mergeCell ref="L29:O29"/>
    <mergeCell ref="P29:S29"/>
    <mergeCell ref="T29:W29"/>
    <mergeCell ref="X29:X30"/>
    <mergeCell ref="D4:E4"/>
    <mergeCell ref="H7:X7"/>
    <mergeCell ref="Z7:AO7"/>
    <mergeCell ref="H8:K8"/>
    <mergeCell ref="L8:O8"/>
    <mergeCell ref="P8:S8"/>
    <mergeCell ref="T8:W8"/>
    <mergeCell ref="X8:X9"/>
    <mergeCell ref="Z8:AC8"/>
    <mergeCell ref="AD8:AG8"/>
  </mergeCells>
  <conditionalFormatting sqref="F93">
    <cfRule type="cellIs" dxfId="0" priority="1" stopIfTrue="1" operator="lessThan">
      <formula>1</formula>
    </cfRule>
  </conditionalFormatting>
  <dataValidations count="1">
    <dataValidation type="whole" allowBlank="1" showInputMessage="1" showErrorMessage="1" error="Let op: De maximum subsidie mag niet meer dan bedragen dan de maximale subsidie (B5)." sqref="F93" xr:uid="{7F868D67-D080-43FD-B99C-0B1228EDCE1B}">
      <formula1>0</formula1>
      <formula2>F91</formula2>
    </dataValidation>
  </dataValidations>
  <printOptions horizontalCentered="1"/>
  <pageMargins left="0.19685039370078741" right="0.19685039370078741" top="0.6692913385826772" bottom="0.39370078740157483" header="0" footer="0"/>
  <pageSetup paperSize="9" scale="51" orientation="landscape" horizontalDpi="4294967292" verticalDpi="300"/>
  <extLst>
    <ext xmlns:x14="http://schemas.microsoft.com/office/spreadsheetml/2009/9/main" uri="{CCE6A557-97BC-4b89-ADB6-D9C93CAAB3DF}">
      <x14:dataValidations xmlns:xm="http://schemas.microsoft.com/office/excel/2006/main" count="3">
        <x14:dataValidation type="list" allowBlank="1" showInputMessage="1" showErrorMessage="1" xr:uid="{B97646A0-1AB2-42A9-B3CD-8D0D8B53D67F}">
          <x14:formula1>
            <xm:f>Lijst!$I$4:$I$7</xm:f>
          </x14:formula1>
          <xm:sqref>B10:B18 B20:B21 B31:B39 B45:B54 B60:B74</xm:sqref>
        </x14:dataValidation>
        <x14:dataValidation type="list" allowBlank="1" showInputMessage="1" showErrorMessage="1" xr:uid="{07B87A86-E190-4692-B665-0C6775EED8ED}">
          <x14:formula1>
            <xm:f>Lijst!$F$4:$F$6</xm:f>
          </x14:formula1>
          <xm:sqref>C5</xm:sqref>
        </x14:dataValidation>
        <x14:dataValidation type="list" allowBlank="1" showInputMessage="1" showErrorMessage="1" xr:uid="{9D9D03F6-C905-430B-A0BF-DBAFD50D542B}">
          <x14:formula1>
            <xm:f>Lijst!$E$5:$E$6</xm:f>
          </x14:formula1>
          <xm:sqref>C4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FB94A-8B78-4DF8-9CC7-CC6ADCBC56E5}">
  <dimension ref="A1:J61"/>
  <sheetViews>
    <sheetView zoomScale="85" zoomScaleNormal="85" workbookViewId="0">
      <selection activeCell="D35" sqref="D35"/>
    </sheetView>
  </sheetViews>
  <sheetFormatPr baseColWidth="10" defaultColWidth="9" defaultRowHeight="13"/>
  <cols>
    <col min="1" max="1" width="34.5" style="83" customWidth="1"/>
    <col min="2" max="2" width="23.33203125" style="83" customWidth="1"/>
    <col min="3" max="3" width="12.6640625" style="149" customWidth="1"/>
    <col min="4" max="4" width="14" style="83" bestFit="1" customWidth="1"/>
    <col min="5" max="6" width="12.1640625" style="83" customWidth="1"/>
    <col min="7" max="9" width="14" style="83" bestFit="1" customWidth="1"/>
    <col min="10" max="16384" width="9" style="83"/>
  </cols>
  <sheetData>
    <row r="1" spans="1:10" ht="14" thickBot="1">
      <c r="C1" s="351"/>
    </row>
    <row r="2" spans="1:10" ht="16">
      <c r="A2" s="636" t="s">
        <v>245</v>
      </c>
      <c r="B2" s="637" t="str">
        <f>'Overzicht van de Aanvrager'!B5</f>
        <v>{naam organisatie}</v>
      </c>
      <c r="C2" s="351"/>
    </row>
    <row r="3" spans="1:10" s="28" customFormat="1" ht="16.5" customHeight="1" thickBot="1">
      <c r="A3" s="638" t="s">
        <v>10</v>
      </c>
      <c r="B3" s="639" t="str">
        <f>'Overzicht van de Aanvrager'!B8</f>
        <v xml:space="preserve">{naam IX lab} </v>
      </c>
      <c r="C3" s="148" t="s">
        <v>9</v>
      </c>
      <c r="D3" s="31">
        <f>Introductie!B1</f>
        <v>14102025</v>
      </c>
      <c r="E3" s="85"/>
      <c r="F3" s="35"/>
      <c r="G3" s="35"/>
      <c r="H3" s="35"/>
      <c r="I3" s="35"/>
      <c r="J3" s="35"/>
    </row>
    <row r="4" spans="1:10">
      <c r="A4" s="732"/>
      <c r="B4" s="732"/>
      <c r="C4" s="732"/>
    </row>
    <row r="5" spans="1:10" ht="14" thickBot="1">
      <c r="A5" s="126"/>
      <c r="E5" s="126"/>
      <c r="F5" s="126"/>
      <c r="G5" s="126"/>
      <c r="H5" s="733"/>
      <c r="I5" s="734"/>
    </row>
    <row r="6" spans="1:10" ht="29" customHeight="1" thickBot="1">
      <c r="A6" s="126"/>
      <c r="D6" s="735" t="s">
        <v>204</v>
      </c>
      <c r="E6" s="736"/>
      <c r="F6" s="736"/>
      <c r="G6" s="737"/>
      <c r="H6" s="738" t="s">
        <v>205</v>
      </c>
      <c r="I6" s="739"/>
    </row>
    <row r="7" spans="1:10" ht="27.75" customHeight="1" thickBot="1">
      <c r="A7" s="138" t="s">
        <v>230</v>
      </c>
      <c r="B7" s="139" t="s">
        <v>64</v>
      </c>
      <c r="C7" s="142" t="s">
        <v>65</v>
      </c>
      <c r="D7" s="150">
        <v>2026</v>
      </c>
      <c r="E7" s="151">
        <v>2027</v>
      </c>
      <c r="F7" s="151">
        <v>2028</v>
      </c>
      <c r="G7" s="152">
        <v>2029</v>
      </c>
      <c r="H7" s="150">
        <v>2030</v>
      </c>
      <c r="I7" s="153">
        <v>2031</v>
      </c>
    </row>
    <row r="8" spans="1:10">
      <c r="A8" s="352"/>
      <c r="B8" s="352"/>
      <c r="C8" s="433">
        <v>0</v>
      </c>
      <c r="D8" s="513"/>
      <c r="E8" s="514"/>
      <c r="F8" s="514"/>
      <c r="G8" s="516"/>
      <c r="H8" s="513"/>
      <c r="I8" s="515"/>
    </row>
    <row r="9" spans="1:10">
      <c r="A9" s="352"/>
      <c r="B9" s="352"/>
      <c r="C9" s="433">
        <v>0</v>
      </c>
      <c r="D9" s="207"/>
      <c r="E9" s="205"/>
      <c r="F9" s="205"/>
      <c r="G9" s="206"/>
      <c r="H9" s="207"/>
      <c r="I9" s="208"/>
    </row>
    <row r="10" spans="1:10">
      <c r="A10" s="353"/>
      <c r="B10" s="352"/>
      <c r="C10" s="433">
        <v>0</v>
      </c>
      <c r="D10" s="207"/>
      <c r="E10" s="205"/>
      <c r="F10" s="205"/>
      <c r="G10" s="206"/>
      <c r="H10" s="207"/>
      <c r="I10" s="208"/>
    </row>
    <row r="11" spans="1:10">
      <c r="A11" s="353"/>
      <c r="B11" s="352"/>
      <c r="C11" s="433">
        <v>0</v>
      </c>
      <c r="D11" s="207"/>
      <c r="E11" s="205"/>
      <c r="F11" s="205"/>
      <c r="G11" s="206"/>
      <c r="H11" s="207"/>
      <c r="I11" s="208"/>
    </row>
    <row r="12" spans="1:10">
      <c r="A12" s="205"/>
      <c r="B12" s="205"/>
      <c r="C12" s="433">
        <v>0</v>
      </c>
      <c r="D12" s="207"/>
      <c r="E12" s="205"/>
      <c r="F12" s="205"/>
      <c r="G12" s="206"/>
      <c r="H12" s="207"/>
      <c r="I12" s="208"/>
    </row>
    <row r="13" spans="1:10">
      <c r="A13" s="205"/>
      <c r="B13" s="205"/>
      <c r="C13" s="433">
        <v>0</v>
      </c>
      <c r="D13" s="207"/>
      <c r="E13" s="205"/>
      <c r="F13" s="205"/>
      <c r="G13" s="206"/>
      <c r="H13" s="207"/>
      <c r="I13" s="208"/>
    </row>
    <row r="14" spans="1:10">
      <c r="A14" s="205"/>
      <c r="B14" s="205"/>
      <c r="C14" s="433">
        <v>0</v>
      </c>
      <c r="D14" s="207"/>
      <c r="E14" s="205"/>
      <c r="F14" s="205"/>
      <c r="G14" s="206"/>
      <c r="H14" s="207"/>
      <c r="I14" s="208"/>
    </row>
    <row r="15" spans="1:10">
      <c r="A15" s="205"/>
      <c r="B15" s="205"/>
      <c r="C15" s="433">
        <v>0</v>
      </c>
      <c r="D15" s="207"/>
      <c r="E15" s="205"/>
      <c r="F15" s="205"/>
      <c r="G15" s="206"/>
      <c r="H15" s="207"/>
      <c r="I15" s="208"/>
    </row>
    <row r="16" spans="1:10">
      <c r="A16" s="205"/>
      <c r="B16" s="205"/>
      <c r="C16" s="433">
        <v>0</v>
      </c>
      <c r="D16" s="207"/>
      <c r="E16" s="205"/>
      <c r="F16" s="205"/>
      <c r="G16" s="206"/>
      <c r="H16" s="207"/>
      <c r="I16" s="208"/>
    </row>
    <row r="17" spans="1:9">
      <c r="A17" s="205"/>
      <c r="B17" s="205"/>
      <c r="C17" s="433">
        <v>0</v>
      </c>
      <c r="D17" s="207"/>
      <c r="E17" s="205"/>
      <c r="F17" s="205"/>
      <c r="G17" s="206"/>
      <c r="H17" s="207"/>
      <c r="I17" s="208"/>
    </row>
    <row r="18" spans="1:9">
      <c r="A18" s="205"/>
      <c r="B18" s="205"/>
      <c r="C18" s="433">
        <v>0</v>
      </c>
      <c r="D18" s="207"/>
      <c r="E18" s="205"/>
      <c r="F18" s="205"/>
      <c r="G18" s="206"/>
      <c r="H18" s="207"/>
      <c r="I18" s="208"/>
    </row>
    <row r="19" spans="1:9" ht="14" thickBot="1">
      <c r="A19" s="209"/>
      <c r="B19" s="209"/>
      <c r="C19" s="433">
        <v>0</v>
      </c>
      <c r="D19" s="434"/>
      <c r="E19" s="435"/>
      <c r="F19" s="435"/>
      <c r="G19" s="436"/>
      <c r="H19" s="434"/>
      <c r="I19" s="437"/>
    </row>
    <row r="20" spans="1:9" ht="14" thickBot="1">
      <c r="A20" s="138" t="s">
        <v>66</v>
      </c>
      <c r="B20" s="139" t="s">
        <v>64</v>
      </c>
      <c r="C20" s="345"/>
      <c r="D20" s="517"/>
      <c r="E20" s="518"/>
      <c r="F20" s="518"/>
      <c r="G20" s="519"/>
    </row>
    <row r="21" spans="1:9">
      <c r="A21" s="354">
        <f t="shared" ref="A21:A32" si="0">A8</f>
        <v>0</v>
      </c>
      <c r="B21" s="137" t="s">
        <v>67</v>
      </c>
      <c r="C21" s="346"/>
      <c r="D21" s="524">
        <v>2026</v>
      </c>
      <c r="E21" s="525">
        <v>2027</v>
      </c>
      <c r="F21" s="525">
        <v>2028</v>
      </c>
      <c r="G21" s="525">
        <v>2029</v>
      </c>
      <c r="H21" s="525">
        <v>2030</v>
      </c>
      <c r="I21" s="526">
        <v>2031</v>
      </c>
    </row>
    <row r="22" spans="1:9">
      <c r="A22" s="146">
        <f t="shared" si="0"/>
        <v>0</v>
      </c>
      <c r="B22" s="122" t="s">
        <v>67</v>
      </c>
      <c r="C22" s="347"/>
      <c r="D22" s="323">
        <f>D8*$C8</f>
        <v>0</v>
      </c>
      <c r="E22" s="324">
        <f t="shared" ref="E22:I23" si="1">E8*$C8</f>
        <v>0</v>
      </c>
      <c r="F22" s="324">
        <f t="shared" si="1"/>
        <v>0</v>
      </c>
      <c r="G22" s="324">
        <f t="shared" si="1"/>
        <v>0</v>
      </c>
      <c r="H22" s="324">
        <f t="shared" si="1"/>
        <v>0</v>
      </c>
      <c r="I22" s="325">
        <f t="shared" si="1"/>
        <v>0</v>
      </c>
    </row>
    <row r="23" spans="1:9">
      <c r="A23" s="146">
        <f t="shared" si="0"/>
        <v>0</v>
      </c>
      <c r="B23" s="122" t="s">
        <v>67</v>
      </c>
      <c r="C23" s="347"/>
      <c r="D23" s="323">
        <f>D9*$C9</f>
        <v>0</v>
      </c>
      <c r="E23" s="324">
        <f t="shared" si="1"/>
        <v>0</v>
      </c>
      <c r="F23" s="324">
        <f t="shared" si="1"/>
        <v>0</v>
      </c>
      <c r="G23" s="324">
        <f t="shared" si="1"/>
        <v>0</v>
      </c>
      <c r="H23" s="324">
        <f t="shared" si="1"/>
        <v>0</v>
      </c>
      <c r="I23" s="325">
        <f t="shared" si="1"/>
        <v>0</v>
      </c>
    </row>
    <row r="24" spans="1:9">
      <c r="A24" s="146">
        <f t="shared" si="0"/>
        <v>0</v>
      </c>
      <c r="B24" s="122" t="s">
        <v>67</v>
      </c>
      <c r="C24" s="347"/>
      <c r="D24" s="323">
        <f t="shared" ref="D24:I32" si="2">D10*$C10</f>
        <v>0</v>
      </c>
      <c r="E24" s="324">
        <f t="shared" si="2"/>
        <v>0</v>
      </c>
      <c r="F24" s="324">
        <f t="shared" si="2"/>
        <v>0</v>
      </c>
      <c r="G24" s="324">
        <f t="shared" si="2"/>
        <v>0</v>
      </c>
      <c r="H24" s="324">
        <f t="shared" si="2"/>
        <v>0</v>
      </c>
      <c r="I24" s="325">
        <f t="shared" si="2"/>
        <v>0</v>
      </c>
    </row>
    <row r="25" spans="1:9">
      <c r="A25" s="146">
        <f t="shared" si="0"/>
        <v>0</v>
      </c>
      <c r="B25" s="122" t="s">
        <v>67</v>
      </c>
      <c r="C25" s="347"/>
      <c r="D25" s="323">
        <f t="shared" si="2"/>
        <v>0</v>
      </c>
      <c r="E25" s="324">
        <f t="shared" si="2"/>
        <v>0</v>
      </c>
      <c r="F25" s="324">
        <f t="shared" si="2"/>
        <v>0</v>
      </c>
      <c r="G25" s="324">
        <f t="shared" si="2"/>
        <v>0</v>
      </c>
      <c r="H25" s="324">
        <f t="shared" si="2"/>
        <v>0</v>
      </c>
      <c r="I25" s="325">
        <f t="shared" si="2"/>
        <v>0</v>
      </c>
    </row>
    <row r="26" spans="1:9">
      <c r="A26" s="146">
        <f t="shared" si="0"/>
        <v>0</v>
      </c>
      <c r="B26" s="122" t="s">
        <v>67</v>
      </c>
      <c r="C26" s="347"/>
      <c r="D26" s="323">
        <f t="shared" si="2"/>
        <v>0</v>
      </c>
      <c r="E26" s="324">
        <f t="shared" si="2"/>
        <v>0</v>
      </c>
      <c r="F26" s="324">
        <f t="shared" si="2"/>
        <v>0</v>
      </c>
      <c r="G26" s="324">
        <f t="shared" si="2"/>
        <v>0</v>
      </c>
      <c r="H26" s="324">
        <f t="shared" si="2"/>
        <v>0</v>
      </c>
      <c r="I26" s="325">
        <f t="shared" si="2"/>
        <v>0</v>
      </c>
    </row>
    <row r="27" spans="1:9">
      <c r="A27" s="146">
        <f t="shared" si="0"/>
        <v>0</v>
      </c>
      <c r="B27" s="122" t="s">
        <v>67</v>
      </c>
      <c r="C27" s="347"/>
      <c r="D27" s="323">
        <f t="shared" si="2"/>
        <v>0</v>
      </c>
      <c r="E27" s="324">
        <f t="shared" si="2"/>
        <v>0</v>
      </c>
      <c r="F27" s="324">
        <f t="shared" si="2"/>
        <v>0</v>
      </c>
      <c r="G27" s="324">
        <f t="shared" si="2"/>
        <v>0</v>
      </c>
      <c r="H27" s="324">
        <f t="shared" si="2"/>
        <v>0</v>
      </c>
      <c r="I27" s="325">
        <f t="shared" si="2"/>
        <v>0</v>
      </c>
    </row>
    <row r="28" spans="1:9">
      <c r="A28" s="146">
        <f t="shared" si="0"/>
        <v>0</v>
      </c>
      <c r="B28" s="122" t="s">
        <v>67</v>
      </c>
      <c r="C28" s="347"/>
      <c r="D28" s="323">
        <f t="shared" si="2"/>
        <v>0</v>
      </c>
      <c r="E28" s="324">
        <f t="shared" si="2"/>
        <v>0</v>
      </c>
      <c r="F28" s="324">
        <f t="shared" si="2"/>
        <v>0</v>
      </c>
      <c r="G28" s="324">
        <f t="shared" si="2"/>
        <v>0</v>
      </c>
      <c r="H28" s="324">
        <f t="shared" si="2"/>
        <v>0</v>
      </c>
      <c r="I28" s="325">
        <f t="shared" si="2"/>
        <v>0</v>
      </c>
    </row>
    <row r="29" spans="1:9">
      <c r="A29" s="146">
        <f t="shared" si="0"/>
        <v>0</v>
      </c>
      <c r="B29" s="122" t="s">
        <v>67</v>
      </c>
      <c r="C29" s="347"/>
      <c r="D29" s="323">
        <f t="shared" si="2"/>
        <v>0</v>
      </c>
      <c r="E29" s="324">
        <f t="shared" si="2"/>
        <v>0</v>
      </c>
      <c r="F29" s="324">
        <f t="shared" si="2"/>
        <v>0</v>
      </c>
      <c r="G29" s="324">
        <f t="shared" si="2"/>
        <v>0</v>
      </c>
      <c r="H29" s="324">
        <f t="shared" si="2"/>
        <v>0</v>
      </c>
      <c r="I29" s="325">
        <f t="shared" si="2"/>
        <v>0</v>
      </c>
    </row>
    <row r="30" spans="1:9">
      <c r="A30" s="146">
        <f t="shared" si="0"/>
        <v>0</v>
      </c>
      <c r="B30" s="122" t="s">
        <v>67</v>
      </c>
      <c r="C30" s="347"/>
      <c r="D30" s="323">
        <f t="shared" si="2"/>
        <v>0</v>
      </c>
      <c r="E30" s="324">
        <f t="shared" si="2"/>
        <v>0</v>
      </c>
      <c r="F30" s="324">
        <f t="shared" si="2"/>
        <v>0</v>
      </c>
      <c r="G30" s="324">
        <f t="shared" si="2"/>
        <v>0</v>
      </c>
      <c r="H30" s="324">
        <f t="shared" si="2"/>
        <v>0</v>
      </c>
      <c r="I30" s="325">
        <f t="shared" si="2"/>
        <v>0</v>
      </c>
    </row>
    <row r="31" spans="1:9">
      <c r="A31" s="146">
        <f t="shared" si="0"/>
        <v>0</v>
      </c>
      <c r="B31" s="122" t="s">
        <v>67</v>
      </c>
      <c r="C31" s="347"/>
      <c r="D31" s="323">
        <f t="shared" si="2"/>
        <v>0</v>
      </c>
      <c r="E31" s="324">
        <f t="shared" si="2"/>
        <v>0</v>
      </c>
      <c r="F31" s="324">
        <f t="shared" si="2"/>
        <v>0</v>
      </c>
      <c r="G31" s="324">
        <f t="shared" si="2"/>
        <v>0</v>
      </c>
      <c r="H31" s="324">
        <f t="shared" si="2"/>
        <v>0</v>
      </c>
      <c r="I31" s="325">
        <f t="shared" si="2"/>
        <v>0</v>
      </c>
    </row>
    <row r="32" spans="1:9" ht="14" thickBot="1">
      <c r="A32" s="147">
        <f t="shared" si="0"/>
        <v>0</v>
      </c>
      <c r="B32" s="123" t="s">
        <v>67</v>
      </c>
      <c r="C32" s="348"/>
      <c r="D32" s="326">
        <f t="shared" si="2"/>
        <v>0</v>
      </c>
      <c r="E32" s="327">
        <f t="shared" si="2"/>
        <v>0</v>
      </c>
      <c r="F32" s="327">
        <f t="shared" si="2"/>
        <v>0</v>
      </c>
      <c r="G32" s="327">
        <f t="shared" si="2"/>
        <v>0</v>
      </c>
      <c r="H32" s="327">
        <f t="shared" si="2"/>
        <v>0</v>
      </c>
      <c r="I32" s="328">
        <f t="shared" si="2"/>
        <v>0</v>
      </c>
    </row>
    <row r="33" spans="1:9" ht="14" thickBot="1">
      <c r="A33" s="138" t="s">
        <v>68</v>
      </c>
      <c r="B33" s="139" t="s">
        <v>64</v>
      </c>
      <c r="C33" s="345"/>
      <c r="D33" s="520">
        <v>2026</v>
      </c>
      <c r="E33" s="521">
        <v>2027</v>
      </c>
      <c r="F33" s="521">
        <v>2028</v>
      </c>
      <c r="G33" s="522">
        <v>2029</v>
      </c>
      <c r="H33" s="520">
        <v>2030</v>
      </c>
      <c r="I33" s="523">
        <v>2031</v>
      </c>
    </row>
    <row r="34" spans="1:9">
      <c r="A34" s="212" t="str">
        <f>Investeringen_Aanvrager!K101</f>
        <v>Jaarlijkse afschrijfkosten</v>
      </c>
      <c r="B34" s="122" t="s">
        <v>67</v>
      </c>
      <c r="C34" s="349"/>
      <c r="D34" s="336">
        <f>Investeringen_Aanvrager!K103</f>
        <v>0</v>
      </c>
      <c r="E34" s="336">
        <f>Investeringen_Aanvrager!L103</f>
        <v>0</v>
      </c>
      <c r="F34" s="336">
        <f>Investeringen_Aanvrager!M103</f>
        <v>0</v>
      </c>
      <c r="G34" s="336">
        <f>Investeringen_Aanvrager!N103</f>
        <v>0</v>
      </c>
      <c r="H34" s="336">
        <f>Investeringen_Aanvrager!O103</f>
        <v>0</v>
      </c>
      <c r="I34" s="336">
        <f>Investeringen_Aanvrager!P103</f>
        <v>0</v>
      </c>
    </row>
    <row r="35" spans="1:9" ht="14">
      <c r="A35" s="146" t="s">
        <v>167</v>
      </c>
      <c r="B35" s="122" t="s">
        <v>67</v>
      </c>
      <c r="C35" s="347"/>
      <c r="D35" s="441">
        <f>Exploitatie_Aanvrager!Z79+Exploitatie_Aanvrager!AA79+Exploitatie_Aanvrager!AB79+Exploitatie_Aanvrager!AC79</f>
        <v>0</v>
      </c>
      <c r="E35" s="441">
        <f>Exploitatie_Aanvrager!AD79+Exploitatie_Aanvrager!AE79+Exploitatie_Aanvrager!AF79+Exploitatie_Aanvrager!AG79</f>
        <v>0</v>
      </c>
      <c r="F35" s="441">
        <f>Exploitatie_Aanvrager!AH79+Exploitatie_Aanvrager!AI79+Exploitatie_Aanvrager!AJ79+Exploitatie_Aanvrager!AK79</f>
        <v>0</v>
      </c>
      <c r="G35" s="441">
        <f>Exploitatie_Aanvrager!AL79+Exploitatie_Aanvrager!AM79+Exploitatie_Aanvrager!AN79+Exploitatie_Aanvrager!AO79</f>
        <v>0</v>
      </c>
      <c r="H35" s="604"/>
      <c r="I35" s="604"/>
    </row>
    <row r="36" spans="1:9">
      <c r="A36" s="207"/>
      <c r="B36" s="122" t="s">
        <v>67</v>
      </c>
      <c r="C36" s="347"/>
      <c r="D36" s="329"/>
      <c r="E36" s="344"/>
      <c r="F36" s="344"/>
      <c r="G36" s="344"/>
      <c r="H36" s="344"/>
      <c r="I36" s="432"/>
    </row>
    <row r="37" spans="1:9" ht="14">
      <c r="A37" s="207"/>
      <c r="B37" s="122" t="s">
        <v>67</v>
      </c>
      <c r="C37" s="347"/>
      <c r="D37" s="330"/>
      <c r="E37" s="331"/>
      <c r="F37" s="331"/>
      <c r="G37" s="331"/>
      <c r="H37" s="331"/>
      <c r="I37" s="332"/>
    </row>
    <row r="38" spans="1:9" ht="14">
      <c r="A38" s="207"/>
      <c r="B38" s="122" t="s">
        <v>67</v>
      </c>
      <c r="C38" s="347"/>
      <c r="D38" s="330"/>
      <c r="E38" s="331"/>
      <c r="F38" s="331"/>
      <c r="G38" s="331"/>
      <c r="H38" s="331"/>
      <c r="I38" s="332"/>
    </row>
    <row r="39" spans="1:9" ht="14">
      <c r="A39" s="207"/>
      <c r="B39" s="122" t="s">
        <v>67</v>
      </c>
      <c r="C39" s="347"/>
      <c r="D39" s="330"/>
      <c r="E39" s="331"/>
      <c r="F39" s="331"/>
      <c r="G39" s="331"/>
      <c r="H39" s="331"/>
      <c r="I39" s="332"/>
    </row>
    <row r="40" spans="1:9" ht="14">
      <c r="A40" s="207"/>
      <c r="B40" s="122" t="s">
        <v>67</v>
      </c>
      <c r="C40" s="347"/>
      <c r="D40" s="330"/>
      <c r="E40" s="331"/>
      <c r="F40" s="331"/>
      <c r="G40" s="331"/>
      <c r="H40" s="331"/>
      <c r="I40" s="332"/>
    </row>
    <row r="41" spans="1:9" ht="14">
      <c r="A41" s="207"/>
      <c r="B41" s="122" t="s">
        <v>67</v>
      </c>
      <c r="C41" s="347"/>
      <c r="D41" s="330"/>
      <c r="E41" s="331"/>
      <c r="F41" s="331"/>
      <c r="G41" s="331"/>
      <c r="H41" s="331"/>
      <c r="I41" s="332"/>
    </row>
    <row r="42" spans="1:9" ht="15" thickBot="1">
      <c r="A42" s="210"/>
      <c r="B42" s="123" t="s">
        <v>67</v>
      </c>
      <c r="C42" s="348"/>
      <c r="D42" s="333"/>
      <c r="E42" s="334"/>
      <c r="F42" s="334"/>
      <c r="G42" s="334"/>
      <c r="H42" s="334"/>
      <c r="I42" s="335"/>
    </row>
    <row r="43" spans="1:9" ht="43" thickBot="1">
      <c r="A43" s="158" t="s">
        <v>69</v>
      </c>
      <c r="B43" s="139" t="s">
        <v>64</v>
      </c>
      <c r="C43" s="345" t="s">
        <v>70</v>
      </c>
      <c r="D43" s="154">
        <v>2026</v>
      </c>
      <c r="E43" s="155">
        <v>2027</v>
      </c>
      <c r="F43" s="155">
        <v>2028</v>
      </c>
      <c r="G43" s="156">
        <v>2029</v>
      </c>
      <c r="H43" s="154">
        <v>2030</v>
      </c>
      <c r="I43" s="157">
        <v>2031</v>
      </c>
    </row>
    <row r="44" spans="1:9">
      <c r="A44" s="564"/>
      <c r="B44" s="143" t="s">
        <v>67</v>
      </c>
      <c r="C44" s="433">
        <v>0</v>
      </c>
      <c r="D44" s="336">
        <f>$C$44*D8</f>
        <v>0</v>
      </c>
      <c r="E44" s="336">
        <f t="shared" ref="E44:I44" si="3">$C$44*E8</f>
        <v>0</v>
      </c>
      <c r="F44" s="336">
        <f t="shared" si="3"/>
        <v>0</v>
      </c>
      <c r="G44" s="336">
        <f t="shared" si="3"/>
        <v>0</v>
      </c>
      <c r="H44" s="336">
        <f t="shared" si="3"/>
        <v>0</v>
      </c>
      <c r="I44" s="336">
        <f t="shared" si="3"/>
        <v>0</v>
      </c>
    </row>
    <row r="45" spans="1:9">
      <c r="A45" s="565"/>
      <c r="B45" s="144" t="s">
        <v>67</v>
      </c>
      <c r="C45" s="433">
        <v>0</v>
      </c>
      <c r="D45" s="338">
        <f>D9*$C45</f>
        <v>0</v>
      </c>
      <c r="E45" s="338">
        <f t="shared" ref="E45:I46" si="4">E9*$C45</f>
        <v>0</v>
      </c>
      <c r="F45" s="338">
        <f t="shared" si="4"/>
        <v>0</v>
      </c>
      <c r="G45" s="338">
        <f t="shared" si="4"/>
        <v>0</v>
      </c>
      <c r="H45" s="338">
        <f t="shared" si="4"/>
        <v>0</v>
      </c>
      <c r="I45" s="338">
        <f t="shared" si="4"/>
        <v>0</v>
      </c>
    </row>
    <row r="46" spans="1:9">
      <c r="A46" s="565"/>
      <c r="B46" s="144" t="s">
        <v>67</v>
      </c>
      <c r="C46" s="433">
        <v>0</v>
      </c>
      <c r="D46" s="338">
        <f>D10*$C46</f>
        <v>0</v>
      </c>
      <c r="E46" s="338">
        <f t="shared" si="4"/>
        <v>0</v>
      </c>
      <c r="F46" s="338">
        <f t="shared" si="4"/>
        <v>0</v>
      </c>
      <c r="G46" s="338">
        <f t="shared" si="4"/>
        <v>0</v>
      </c>
      <c r="H46" s="338">
        <f t="shared" si="4"/>
        <v>0</v>
      </c>
      <c r="I46" s="338">
        <f t="shared" si="4"/>
        <v>0</v>
      </c>
    </row>
    <row r="47" spans="1:9">
      <c r="A47" s="565"/>
      <c r="B47" s="144" t="s">
        <v>67</v>
      </c>
      <c r="C47" s="433">
        <v>0</v>
      </c>
      <c r="D47" s="338">
        <f t="shared" ref="D47:I55" si="5">D11*$C47</f>
        <v>0</v>
      </c>
      <c r="E47" s="338">
        <f t="shared" si="5"/>
        <v>0</v>
      </c>
      <c r="F47" s="338">
        <f t="shared" si="5"/>
        <v>0</v>
      </c>
      <c r="G47" s="338">
        <f t="shared" si="5"/>
        <v>0</v>
      </c>
      <c r="H47" s="338">
        <f t="shared" si="5"/>
        <v>0</v>
      </c>
      <c r="I47" s="338">
        <f t="shared" si="5"/>
        <v>0</v>
      </c>
    </row>
    <row r="48" spans="1:9">
      <c r="A48" s="565"/>
      <c r="B48" s="144" t="s">
        <v>67</v>
      </c>
      <c r="C48" s="433">
        <v>0</v>
      </c>
      <c r="D48" s="338">
        <f t="shared" si="5"/>
        <v>0</v>
      </c>
      <c r="E48" s="338">
        <f t="shared" si="5"/>
        <v>0</v>
      </c>
      <c r="F48" s="338">
        <f t="shared" si="5"/>
        <v>0</v>
      </c>
      <c r="G48" s="338">
        <f t="shared" si="5"/>
        <v>0</v>
      </c>
      <c r="H48" s="338">
        <f t="shared" si="5"/>
        <v>0</v>
      </c>
      <c r="I48" s="338">
        <f t="shared" si="5"/>
        <v>0</v>
      </c>
    </row>
    <row r="49" spans="1:9">
      <c r="A49" s="565"/>
      <c r="B49" s="144" t="s">
        <v>67</v>
      </c>
      <c r="C49" s="433">
        <v>0</v>
      </c>
      <c r="D49" s="338">
        <f t="shared" si="5"/>
        <v>0</v>
      </c>
      <c r="E49" s="338">
        <f t="shared" si="5"/>
        <v>0</v>
      </c>
      <c r="F49" s="338">
        <f t="shared" si="5"/>
        <v>0</v>
      </c>
      <c r="G49" s="338">
        <f t="shared" si="5"/>
        <v>0</v>
      </c>
      <c r="H49" s="338">
        <f t="shared" si="5"/>
        <v>0</v>
      </c>
      <c r="I49" s="338">
        <f t="shared" si="5"/>
        <v>0</v>
      </c>
    </row>
    <row r="50" spans="1:9">
      <c r="A50" s="565"/>
      <c r="B50" s="144" t="s">
        <v>67</v>
      </c>
      <c r="C50" s="433">
        <v>0</v>
      </c>
      <c r="D50" s="338">
        <f t="shared" si="5"/>
        <v>0</v>
      </c>
      <c r="E50" s="338">
        <f t="shared" si="5"/>
        <v>0</v>
      </c>
      <c r="F50" s="338">
        <f t="shared" si="5"/>
        <v>0</v>
      </c>
      <c r="G50" s="338">
        <f t="shared" si="5"/>
        <v>0</v>
      </c>
      <c r="H50" s="338">
        <f t="shared" si="5"/>
        <v>0</v>
      </c>
      <c r="I50" s="338">
        <f t="shared" si="5"/>
        <v>0</v>
      </c>
    </row>
    <row r="51" spans="1:9">
      <c r="A51" s="565"/>
      <c r="B51" s="144" t="s">
        <v>67</v>
      </c>
      <c r="C51" s="433">
        <v>0</v>
      </c>
      <c r="D51" s="338">
        <f t="shared" si="5"/>
        <v>0</v>
      </c>
      <c r="E51" s="338">
        <f t="shared" si="5"/>
        <v>0</v>
      </c>
      <c r="F51" s="338">
        <f t="shared" si="5"/>
        <v>0</v>
      </c>
      <c r="G51" s="338">
        <f t="shared" si="5"/>
        <v>0</v>
      </c>
      <c r="H51" s="338">
        <f t="shared" si="5"/>
        <v>0</v>
      </c>
      <c r="I51" s="338">
        <f t="shared" si="5"/>
        <v>0</v>
      </c>
    </row>
    <row r="52" spans="1:9">
      <c r="A52" s="565"/>
      <c r="B52" s="144" t="s">
        <v>67</v>
      </c>
      <c r="C52" s="433">
        <v>0</v>
      </c>
      <c r="D52" s="338">
        <f t="shared" si="5"/>
        <v>0</v>
      </c>
      <c r="E52" s="338">
        <f t="shared" si="5"/>
        <v>0</v>
      </c>
      <c r="F52" s="338">
        <f t="shared" si="5"/>
        <v>0</v>
      </c>
      <c r="G52" s="338">
        <f t="shared" si="5"/>
        <v>0</v>
      </c>
      <c r="H52" s="338">
        <f t="shared" si="5"/>
        <v>0</v>
      </c>
      <c r="I52" s="338">
        <f t="shared" si="5"/>
        <v>0</v>
      </c>
    </row>
    <row r="53" spans="1:9">
      <c r="A53" s="565"/>
      <c r="B53" s="144" t="s">
        <v>67</v>
      </c>
      <c r="C53" s="433">
        <v>0</v>
      </c>
      <c r="D53" s="338">
        <f t="shared" si="5"/>
        <v>0</v>
      </c>
      <c r="E53" s="338">
        <f t="shared" si="5"/>
        <v>0</v>
      </c>
      <c r="F53" s="338">
        <f t="shared" si="5"/>
        <v>0</v>
      </c>
      <c r="G53" s="338">
        <f t="shared" si="5"/>
        <v>0</v>
      </c>
      <c r="H53" s="338">
        <f t="shared" si="5"/>
        <v>0</v>
      </c>
      <c r="I53" s="338">
        <f t="shared" si="5"/>
        <v>0</v>
      </c>
    </row>
    <row r="54" spans="1:9">
      <c r="A54" s="565"/>
      <c r="B54" s="144" t="s">
        <v>67</v>
      </c>
      <c r="C54" s="433">
        <v>0</v>
      </c>
      <c r="D54" s="338">
        <f t="shared" si="5"/>
        <v>0</v>
      </c>
      <c r="E54" s="338">
        <f t="shared" si="5"/>
        <v>0</v>
      </c>
      <c r="F54" s="338">
        <f t="shared" si="5"/>
        <v>0</v>
      </c>
      <c r="G54" s="338">
        <f t="shared" si="5"/>
        <v>0</v>
      </c>
      <c r="H54" s="338">
        <f t="shared" si="5"/>
        <v>0</v>
      </c>
      <c r="I54" s="338">
        <f t="shared" si="5"/>
        <v>0</v>
      </c>
    </row>
    <row r="55" spans="1:9" ht="14" thickBot="1">
      <c r="A55" s="566"/>
      <c r="B55" s="145" t="s">
        <v>67</v>
      </c>
      <c r="C55" s="433">
        <v>0</v>
      </c>
      <c r="D55" s="338">
        <f t="shared" si="5"/>
        <v>0</v>
      </c>
      <c r="E55" s="338">
        <f t="shared" si="5"/>
        <v>0</v>
      </c>
      <c r="F55" s="338">
        <f t="shared" si="5"/>
        <v>0</v>
      </c>
      <c r="G55" s="338">
        <f t="shared" si="5"/>
        <v>0</v>
      </c>
      <c r="H55" s="338">
        <f t="shared" si="5"/>
        <v>0</v>
      </c>
      <c r="I55" s="338">
        <f t="shared" si="5"/>
        <v>0</v>
      </c>
    </row>
    <row r="56" spans="1:9" ht="15" thickBot="1">
      <c r="A56" s="158" t="s">
        <v>71</v>
      </c>
      <c r="B56" s="139" t="s">
        <v>64</v>
      </c>
      <c r="C56" s="345"/>
      <c r="D56" s="150">
        <v>2026</v>
      </c>
      <c r="E56" s="151">
        <v>2027</v>
      </c>
      <c r="F56" s="151">
        <v>2028</v>
      </c>
      <c r="G56" s="152">
        <v>2029</v>
      </c>
      <c r="H56" s="150">
        <v>2030</v>
      </c>
      <c r="I56" s="153">
        <v>2031</v>
      </c>
    </row>
    <row r="57" spans="1:9" ht="14" thickBot="1">
      <c r="A57" s="141" t="s">
        <v>66</v>
      </c>
      <c r="B57" s="125" t="s">
        <v>67</v>
      </c>
      <c r="C57" s="349"/>
      <c r="D57" s="336">
        <f>SUM(D22:D32)</f>
        <v>0</v>
      </c>
      <c r="E57" s="336">
        <f t="shared" ref="E57:I57" si="6">SUM(E22:E32)</f>
        <v>0</v>
      </c>
      <c r="F57" s="336">
        <f t="shared" si="6"/>
        <v>0</v>
      </c>
      <c r="G57" s="336">
        <f t="shared" si="6"/>
        <v>0</v>
      </c>
      <c r="H57" s="336">
        <f t="shared" si="6"/>
        <v>0</v>
      </c>
      <c r="I57" s="336">
        <f t="shared" si="6"/>
        <v>0</v>
      </c>
    </row>
    <row r="58" spans="1:9" ht="14" thickBot="1">
      <c r="A58" s="124" t="s">
        <v>68</v>
      </c>
      <c r="B58" s="122" t="s">
        <v>67</v>
      </c>
      <c r="C58" s="347"/>
      <c r="D58" s="337">
        <f>SUM(D34:D42)</f>
        <v>0</v>
      </c>
      <c r="E58" s="337">
        <f t="shared" ref="E58:I58" si="7">SUM(E34:E42)</f>
        <v>0</v>
      </c>
      <c r="F58" s="337">
        <f t="shared" si="7"/>
        <v>0</v>
      </c>
      <c r="G58" s="337">
        <f t="shared" si="7"/>
        <v>0</v>
      </c>
      <c r="H58" s="337">
        <f t="shared" si="7"/>
        <v>0</v>
      </c>
      <c r="I58" s="337">
        <f t="shared" si="7"/>
        <v>0</v>
      </c>
    </row>
    <row r="59" spans="1:9" ht="14" thickBot="1">
      <c r="A59" s="140" t="s">
        <v>69</v>
      </c>
      <c r="B59" s="123" t="s">
        <v>67</v>
      </c>
      <c r="C59" s="348"/>
      <c r="D59" s="337">
        <f>SUM(D44:D55)</f>
        <v>0</v>
      </c>
      <c r="E59" s="337">
        <f t="shared" ref="E59:I59" si="8">SUM(E44:E55)</f>
        <v>0</v>
      </c>
      <c r="F59" s="337">
        <f t="shared" si="8"/>
        <v>0</v>
      </c>
      <c r="G59" s="337">
        <f t="shared" si="8"/>
        <v>0</v>
      </c>
      <c r="H59" s="337">
        <f t="shared" si="8"/>
        <v>0</v>
      </c>
      <c r="I59" s="337">
        <f t="shared" si="8"/>
        <v>0</v>
      </c>
    </row>
    <row r="60" spans="1:9" ht="14" thickBot="1">
      <c r="A60" s="138" t="s">
        <v>72</v>
      </c>
      <c r="B60" s="139" t="s">
        <v>67</v>
      </c>
      <c r="C60" s="350"/>
      <c r="D60" s="339">
        <f>SUM(D44:D55)</f>
        <v>0</v>
      </c>
      <c r="E60" s="339">
        <f t="shared" ref="E60:I60" si="9">SUM(E44:E55)</f>
        <v>0</v>
      </c>
      <c r="F60" s="339">
        <f t="shared" si="9"/>
        <v>0</v>
      </c>
      <c r="G60" s="339">
        <f t="shared" si="9"/>
        <v>0</v>
      </c>
      <c r="H60" s="339">
        <f t="shared" si="9"/>
        <v>0</v>
      </c>
      <c r="I60" s="339">
        <f t="shared" si="9"/>
        <v>0</v>
      </c>
    </row>
    <row r="61" spans="1:9" ht="14" thickBot="1">
      <c r="D61" s="340">
        <f>D58-D59-D60</f>
        <v>0</v>
      </c>
      <c r="E61" s="341">
        <f t="shared" ref="E61:G61" si="10">E58-E59-E60</f>
        <v>0</v>
      </c>
      <c r="F61" s="341">
        <f t="shared" si="10"/>
        <v>0</v>
      </c>
      <c r="G61" s="342">
        <f t="shared" si="10"/>
        <v>0</v>
      </c>
      <c r="H61" s="340">
        <f>H58-H59-H60</f>
        <v>0</v>
      </c>
      <c r="I61" s="343">
        <f>I58-I59-I60</f>
        <v>0</v>
      </c>
    </row>
  </sheetData>
  <sheetProtection algorithmName="SHA-512" hashValue="ZUKuVVhQIaXx6+znVV5AYbzrWhGikkN/78vnhqiFWY0LmneGoQv+IOkzsS0zYE1Q+9RLMYfHvf7orlq5VmICOQ==" saltValue="mUuO6gDLA1rl+Krz41mfNQ==" spinCount="100000" sheet="1" objects="1" scenarios="1"/>
  <mergeCells count="4">
    <mergeCell ref="A4:C4"/>
    <mergeCell ref="H5:I5"/>
    <mergeCell ref="D6:G6"/>
    <mergeCell ref="H6:I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22451-5F38-4170-A62E-C09A73068F55}">
  <dimension ref="A1:U48"/>
  <sheetViews>
    <sheetView zoomScale="85" zoomScaleNormal="85" workbookViewId="0">
      <selection activeCell="W43" sqref="W43"/>
    </sheetView>
  </sheetViews>
  <sheetFormatPr baseColWidth="10" defaultColWidth="8.83203125" defaultRowHeight="14"/>
  <cols>
    <col min="1" max="1" width="31.6640625" customWidth="1"/>
    <col min="2" max="2" width="17.5" customWidth="1"/>
    <col min="3" max="6" width="9.83203125" bestFit="1" customWidth="1"/>
    <col min="7" max="7" width="9.83203125" customWidth="1"/>
    <col min="8" max="9" width="9.83203125" bestFit="1" customWidth="1"/>
    <col min="10" max="10" width="14" bestFit="1" customWidth="1"/>
    <col min="11" max="17" width="9.83203125" bestFit="1" customWidth="1"/>
    <col min="18" max="21" width="8.6640625" bestFit="1" customWidth="1"/>
  </cols>
  <sheetData>
    <row r="1" spans="1:21" ht="17" thickBot="1">
      <c r="A1" s="640" t="s">
        <v>245</v>
      </c>
      <c r="B1" s="641" t="str">
        <f>'Overzicht van de Aanvrager'!B5</f>
        <v>{naam organisatie}</v>
      </c>
    </row>
    <row r="2" spans="1:21" ht="17" thickBot="1">
      <c r="A2" s="642" t="s">
        <v>10</v>
      </c>
      <c r="B2" s="643" t="str">
        <f>'Overzicht van de Aanvrager'!B8</f>
        <v xml:space="preserve">{naam IX lab} </v>
      </c>
      <c r="D2" s="148" t="s">
        <v>9</v>
      </c>
      <c r="E2" s="31">
        <f>Introductie!$B$1</f>
        <v>14102025</v>
      </c>
    </row>
    <row r="3" spans="1:21" ht="15" thickBot="1"/>
    <row r="4" spans="1:21" ht="15" thickBot="1">
      <c r="A4" s="476"/>
    </row>
    <row r="5" spans="1:21">
      <c r="A5" s="443"/>
      <c r="B5" s="444" t="s">
        <v>168</v>
      </c>
      <c r="C5" s="445" t="s">
        <v>169</v>
      </c>
      <c r="D5" s="445" t="s">
        <v>170</v>
      </c>
      <c r="E5" s="445" t="s">
        <v>171</v>
      </c>
      <c r="F5" s="445" t="s">
        <v>172</v>
      </c>
      <c r="G5" s="445" t="s">
        <v>173</v>
      </c>
      <c r="H5" s="445" t="s">
        <v>174</v>
      </c>
      <c r="I5" s="446" t="s">
        <v>175</v>
      </c>
      <c r="J5" s="451" t="s">
        <v>176</v>
      </c>
      <c r="K5" s="445" t="s">
        <v>177</v>
      </c>
      <c r="L5" s="445" t="s">
        <v>178</v>
      </c>
      <c r="M5" s="445" t="s">
        <v>179</v>
      </c>
      <c r="N5" s="445" t="s">
        <v>180</v>
      </c>
      <c r="O5" s="445" t="s">
        <v>181</v>
      </c>
      <c r="P5" s="445" t="s">
        <v>182</v>
      </c>
      <c r="Q5" s="446" t="s">
        <v>183</v>
      </c>
      <c r="R5" s="451" t="s">
        <v>184</v>
      </c>
      <c r="S5" s="445" t="s">
        <v>185</v>
      </c>
      <c r="T5" s="445" t="s">
        <v>186</v>
      </c>
      <c r="U5" s="446" t="s">
        <v>187</v>
      </c>
    </row>
    <row r="6" spans="1:21">
      <c r="A6" s="447" t="s">
        <v>188</v>
      </c>
      <c r="B6" s="533">
        <f>Investeringen_Aanvrager!AJ103</f>
        <v>0</v>
      </c>
      <c r="C6" s="533">
        <f>Investeringen_Aanvrager!AK103</f>
        <v>0</v>
      </c>
      <c r="D6" s="533">
        <f>Investeringen_Aanvrager!AL103</f>
        <v>0</v>
      </c>
      <c r="E6" s="533">
        <f>Investeringen_Aanvrager!AM103</f>
        <v>0</v>
      </c>
      <c r="F6" s="533">
        <f>Investeringen_Aanvrager!AN103</f>
        <v>0</v>
      </c>
      <c r="G6" s="533">
        <f>Investeringen_Aanvrager!AO103</f>
        <v>0</v>
      </c>
      <c r="H6" s="533">
        <f>Investeringen_Aanvrager!AP103</f>
        <v>0</v>
      </c>
      <c r="I6" s="533">
        <f>Investeringen_Aanvrager!AQ103</f>
        <v>0</v>
      </c>
      <c r="J6" s="533">
        <f>Investeringen_Aanvrager!AR103</f>
        <v>0</v>
      </c>
      <c r="K6" s="533">
        <f>Investeringen_Aanvrager!AS103</f>
        <v>0</v>
      </c>
      <c r="L6" s="533">
        <f>Investeringen_Aanvrager!AT103</f>
        <v>0</v>
      </c>
      <c r="M6" s="533">
        <f>Investeringen_Aanvrager!AU103</f>
        <v>0</v>
      </c>
      <c r="N6" s="533">
        <f>Investeringen_Aanvrager!AV103</f>
        <v>0</v>
      </c>
      <c r="O6" s="533">
        <f>Investeringen_Aanvrager!AW103</f>
        <v>0</v>
      </c>
      <c r="P6" s="533">
        <f>Investeringen_Aanvrager!AX103</f>
        <v>0</v>
      </c>
      <c r="Q6" s="533">
        <f>Investeringen_Aanvrager!AY103</f>
        <v>0</v>
      </c>
      <c r="R6" s="480"/>
      <c r="S6" s="455"/>
      <c r="T6" s="455"/>
      <c r="U6" s="455"/>
    </row>
    <row r="7" spans="1:21">
      <c r="A7" s="447" t="s">
        <v>39</v>
      </c>
      <c r="B7" s="533">
        <f>Exploitatie_Aanvrager!Z79</f>
        <v>0</v>
      </c>
      <c r="C7" s="533">
        <f>Exploitatie_Aanvrager!AA79</f>
        <v>0</v>
      </c>
      <c r="D7" s="533">
        <f>Exploitatie_Aanvrager!AB79</f>
        <v>0</v>
      </c>
      <c r="E7" s="533">
        <f>Exploitatie_Aanvrager!AC79</f>
        <v>0</v>
      </c>
      <c r="F7" s="533">
        <f>Exploitatie_Aanvrager!AD79</f>
        <v>0</v>
      </c>
      <c r="G7" s="533">
        <f>Exploitatie_Aanvrager!AE79</f>
        <v>0</v>
      </c>
      <c r="H7" s="533">
        <f>Exploitatie_Aanvrager!AF79</f>
        <v>0</v>
      </c>
      <c r="I7" s="533">
        <f>Exploitatie_Aanvrager!AG79</f>
        <v>0</v>
      </c>
      <c r="J7" s="533">
        <f>Exploitatie_Aanvrager!AH79</f>
        <v>0</v>
      </c>
      <c r="K7" s="533">
        <f>Exploitatie_Aanvrager!AI79</f>
        <v>0</v>
      </c>
      <c r="L7" s="533">
        <f>Exploitatie_Aanvrager!AJ79</f>
        <v>0</v>
      </c>
      <c r="M7" s="533">
        <f>Exploitatie_Aanvrager!AK79</f>
        <v>0</v>
      </c>
      <c r="N7" s="533">
        <f>Exploitatie_Aanvrager!AL79</f>
        <v>0</v>
      </c>
      <c r="O7" s="533">
        <f>Exploitatie_Aanvrager!AM79</f>
        <v>0</v>
      </c>
      <c r="P7" s="533">
        <f>Exploitatie_Aanvrager!AN79</f>
        <v>0</v>
      </c>
      <c r="Q7" s="533">
        <f>Exploitatie_Aanvrager!AO79</f>
        <v>0</v>
      </c>
      <c r="R7" s="480" t="e">
        <f>#REF!</f>
        <v>#REF!</v>
      </c>
      <c r="S7" s="455" t="e">
        <f>#REF!</f>
        <v>#REF!</v>
      </c>
      <c r="T7" s="455" t="e">
        <f>#REF!</f>
        <v>#REF!</v>
      </c>
      <c r="U7" s="455" t="e">
        <f>#REF!</f>
        <v>#REF!</v>
      </c>
    </row>
    <row r="8" spans="1:21" ht="15" thickBot="1">
      <c r="A8" s="487"/>
      <c r="B8" s="535"/>
      <c r="C8" s="536"/>
      <c r="D8" s="536"/>
      <c r="E8" s="536"/>
      <c r="F8" s="536"/>
      <c r="G8" s="536"/>
      <c r="H8" s="536"/>
      <c r="I8" s="536"/>
      <c r="J8" s="536"/>
      <c r="K8" s="536"/>
      <c r="L8" s="536"/>
      <c r="M8" s="536"/>
      <c r="N8" s="536"/>
      <c r="O8" s="536"/>
      <c r="P8" s="536"/>
      <c r="Q8" s="537"/>
      <c r="R8" s="488"/>
      <c r="S8" s="486"/>
      <c r="T8" s="486"/>
      <c r="U8" s="486"/>
    </row>
    <row r="9" spans="1:21">
      <c r="A9" s="443" t="s">
        <v>189</v>
      </c>
      <c r="B9" s="533">
        <f>B6+B7</f>
        <v>0</v>
      </c>
      <c r="C9" s="441">
        <f t="shared" ref="C9:U9" si="0">C6+C7</f>
        <v>0</v>
      </c>
      <c r="D9" s="441">
        <f t="shared" si="0"/>
        <v>0</v>
      </c>
      <c r="E9" s="441">
        <f t="shared" si="0"/>
        <v>0</v>
      </c>
      <c r="F9" s="441">
        <f t="shared" si="0"/>
        <v>0</v>
      </c>
      <c r="G9" s="441">
        <f t="shared" si="0"/>
        <v>0</v>
      </c>
      <c r="H9" s="441">
        <f t="shared" si="0"/>
        <v>0</v>
      </c>
      <c r="I9" s="441">
        <f t="shared" si="0"/>
        <v>0</v>
      </c>
      <c r="J9" s="441">
        <f t="shared" si="0"/>
        <v>0</v>
      </c>
      <c r="K9" s="441">
        <f t="shared" si="0"/>
        <v>0</v>
      </c>
      <c r="L9" s="441">
        <f t="shared" si="0"/>
        <v>0</v>
      </c>
      <c r="M9" s="441">
        <f t="shared" si="0"/>
        <v>0</v>
      </c>
      <c r="N9" s="441">
        <f t="shared" si="0"/>
        <v>0</v>
      </c>
      <c r="O9" s="441">
        <f t="shared" si="0"/>
        <v>0</v>
      </c>
      <c r="P9" s="441">
        <f t="shared" si="0"/>
        <v>0</v>
      </c>
      <c r="Q9" s="534">
        <f t="shared" si="0"/>
        <v>0</v>
      </c>
      <c r="R9" s="480" t="e">
        <f t="shared" si="0"/>
        <v>#REF!</v>
      </c>
      <c r="S9" s="455" t="e">
        <f t="shared" si="0"/>
        <v>#REF!</v>
      </c>
      <c r="T9" s="455" t="e">
        <f t="shared" si="0"/>
        <v>#REF!</v>
      </c>
      <c r="U9" s="455" t="e">
        <f t="shared" si="0"/>
        <v>#REF!</v>
      </c>
    </row>
    <row r="10" spans="1:21">
      <c r="A10" s="447" t="s">
        <v>199</v>
      </c>
      <c r="B10" s="533">
        <f>(B6+B7)*Investeringen_Aanvrager!$G$106</f>
        <v>0</v>
      </c>
      <c r="C10" s="533">
        <f>(C6+C7)*Investeringen_Aanvrager!$G$106</f>
        <v>0</v>
      </c>
      <c r="D10" s="533">
        <f>(D6+D7)*Investeringen_Aanvrager!$G$106</f>
        <v>0</v>
      </c>
      <c r="E10" s="533">
        <f>(E6+E7)*Investeringen_Aanvrager!$G$106</f>
        <v>0</v>
      </c>
      <c r="F10" s="533">
        <f>(F6+F7)*Investeringen_Aanvrager!$G$106</f>
        <v>0</v>
      </c>
      <c r="G10" s="533">
        <f>(G6+G7)*Investeringen_Aanvrager!$G$106</f>
        <v>0</v>
      </c>
      <c r="H10" s="533">
        <f>(H6+H7)*Investeringen_Aanvrager!$G$106</f>
        <v>0</v>
      </c>
      <c r="I10" s="533">
        <f>(I6+I7)*Investeringen_Aanvrager!$G$106</f>
        <v>0</v>
      </c>
      <c r="J10" s="533">
        <f>(J6+J7)*Investeringen_Aanvrager!$G$106</f>
        <v>0</v>
      </c>
      <c r="K10" s="533">
        <f>(K6+K7)*Investeringen_Aanvrager!$G$106</f>
        <v>0</v>
      </c>
      <c r="L10" s="533">
        <f>(L6+L7)*Investeringen_Aanvrager!$G$106</f>
        <v>0</v>
      </c>
      <c r="M10" s="533">
        <f>(M6+M7)*Investeringen_Aanvrager!$G$106</f>
        <v>0</v>
      </c>
      <c r="N10" s="533">
        <f>(N6+N7)*Investeringen_Aanvrager!$G$106</f>
        <v>0</v>
      </c>
      <c r="O10" s="533">
        <f>(O6+O7)*Investeringen_Aanvrager!$G$106</f>
        <v>0</v>
      </c>
      <c r="P10" s="533">
        <f>(P6+P7)*Investeringen_Aanvrager!$G$106</f>
        <v>0</v>
      </c>
      <c r="Q10" s="533">
        <f>(Q6+Q7)*Investeringen_Aanvrager!$G$106</f>
        <v>0</v>
      </c>
      <c r="R10" s="480"/>
      <c r="S10" s="455"/>
      <c r="T10" s="455"/>
      <c r="U10" s="455"/>
    </row>
    <row r="11" spans="1:21" ht="15" thickBot="1">
      <c r="A11" s="448"/>
      <c r="B11" s="482"/>
      <c r="C11" s="454"/>
      <c r="D11" s="454"/>
      <c r="E11" s="454"/>
      <c r="F11" s="454"/>
      <c r="G11" s="454"/>
      <c r="H11" s="454"/>
      <c r="I11" s="454"/>
      <c r="J11" s="454"/>
      <c r="K11" s="454"/>
      <c r="L11" s="454"/>
      <c r="M11" s="454"/>
      <c r="N11" s="454"/>
      <c r="O11" s="454"/>
      <c r="P11" s="454"/>
      <c r="Q11" s="483"/>
      <c r="R11" s="480"/>
      <c r="S11" s="455"/>
      <c r="T11" s="455"/>
      <c r="U11" s="455"/>
    </row>
    <row r="12" spans="1:21">
      <c r="A12" s="443" t="s">
        <v>190</v>
      </c>
      <c r="B12" s="533">
        <f>B9-B10</f>
        <v>0</v>
      </c>
      <c r="C12" s="538">
        <f t="shared" ref="C12:Q12" si="1">C9-C10</f>
        <v>0</v>
      </c>
      <c r="D12" s="538">
        <f t="shared" si="1"/>
        <v>0</v>
      </c>
      <c r="E12" s="538">
        <f t="shared" si="1"/>
        <v>0</v>
      </c>
      <c r="F12" s="538">
        <f t="shared" si="1"/>
        <v>0</v>
      </c>
      <c r="G12" s="538">
        <f t="shared" si="1"/>
        <v>0</v>
      </c>
      <c r="H12" s="538">
        <f t="shared" si="1"/>
        <v>0</v>
      </c>
      <c r="I12" s="538">
        <f t="shared" si="1"/>
        <v>0</v>
      </c>
      <c r="J12" s="538">
        <f t="shared" si="1"/>
        <v>0</v>
      </c>
      <c r="K12" s="538">
        <f t="shared" si="1"/>
        <v>0</v>
      </c>
      <c r="L12" s="538">
        <f t="shared" si="1"/>
        <v>0</v>
      </c>
      <c r="M12" s="538">
        <f t="shared" si="1"/>
        <v>0</v>
      </c>
      <c r="N12" s="538">
        <f t="shared" si="1"/>
        <v>0</v>
      </c>
      <c r="O12" s="538">
        <f t="shared" si="1"/>
        <v>0</v>
      </c>
      <c r="P12" s="538">
        <f t="shared" si="1"/>
        <v>0</v>
      </c>
      <c r="Q12" s="539">
        <f t="shared" si="1"/>
        <v>0</v>
      </c>
      <c r="R12" s="480"/>
      <c r="S12" s="455"/>
      <c r="T12" s="455"/>
      <c r="U12" s="455"/>
    </row>
    <row r="13" spans="1:21" ht="15" thickBot="1">
      <c r="A13" s="448" t="s">
        <v>191</v>
      </c>
      <c r="B13" s="484" t="e">
        <f>B6/B9</f>
        <v>#DIV/0!</v>
      </c>
      <c r="C13" s="479" t="e">
        <f t="shared" ref="C13:Q13" si="2">C6/C9</f>
        <v>#DIV/0!</v>
      </c>
      <c r="D13" s="479" t="e">
        <f t="shared" si="2"/>
        <v>#DIV/0!</v>
      </c>
      <c r="E13" s="479" t="e">
        <f t="shared" si="2"/>
        <v>#DIV/0!</v>
      </c>
      <c r="F13" s="479" t="e">
        <f t="shared" si="2"/>
        <v>#DIV/0!</v>
      </c>
      <c r="G13" s="479" t="e">
        <f t="shared" si="2"/>
        <v>#DIV/0!</v>
      </c>
      <c r="H13" s="479" t="e">
        <f t="shared" si="2"/>
        <v>#DIV/0!</v>
      </c>
      <c r="I13" s="479" t="e">
        <f t="shared" si="2"/>
        <v>#DIV/0!</v>
      </c>
      <c r="J13" s="479" t="e">
        <f t="shared" si="2"/>
        <v>#DIV/0!</v>
      </c>
      <c r="K13" s="479" t="e">
        <f t="shared" si="2"/>
        <v>#DIV/0!</v>
      </c>
      <c r="L13" s="479" t="e">
        <f t="shared" si="2"/>
        <v>#DIV/0!</v>
      </c>
      <c r="M13" s="479" t="e">
        <f t="shared" si="2"/>
        <v>#DIV/0!</v>
      </c>
      <c r="N13" s="479" t="e">
        <f t="shared" si="2"/>
        <v>#DIV/0!</v>
      </c>
      <c r="O13" s="479" t="e">
        <f t="shared" si="2"/>
        <v>#DIV/0!</v>
      </c>
      <c r="P13" s="479" t="e">
        <f t="shared" si="2"/>
        <v>#DIV/0!</v>
      </c>
      <c r="Q13" s="485" t="e">
        <f t="shared" si="2"/>
        <v>#DIV/0!</v>
      </c>
      <c r="R13" s="481"/>
      <c r="S13" s="456"/>
      <c r="T13" s="456"/>
      <c r="U13" s="456"/>
    </row>
    <row r="14" spans="1:21" ht="15" thickBot="1">
      <c r="A14" s="489"/>
      <c r="B14" s="512"/>
      <c r="C14" s="491"/>
      <c r="D14" s="491"/>
      <c r="E14" s="491"/>
      <c r="F14" s="491"/>
      <c r="G14" s="491"/>
      <c r="H14" s="491"/>
      <c r="I14" s="492"/>
      <c r="J14" s="490"/>
      <c r="K14" s="491"/>
      <c r="L14" s="491"/>
      <c r="M14" s="491"/>
      <c r="N14" s="491"/>
      <c r="O14" s="491"/>
      <c r="P14" s="491"/>
      <c r="Q14" s="492"/>
      <c r="R14" s="490"/>
      <c r="S14" s="491"/>
      <c r="T14" s="491"/>
      <c r="U14" s="492"/>
    </row>
    <row r="15" spans="1:21">
      <c r="A15" s="443" t="s">
        <v>192</v>
      </c>
      <c r="B15" s="605">
        <f>SUM(B9:I9)</f>
        <v>0</v>
      </c>
      <c r="C15" s="606"/>
      <c r="D15" s="606"/>
      <c r="E15" s="606"/>
      <c r="F15" s="606"/>
      <c r="G15" s="606"/>
      <c r="H15" s="606"/>
      <c r="I15" s="607"/>
      <c r="J15" s="504"/>
      <c r="K15" s="505"/>
      <c r="L15" s="505"/>
      <c r="M15" s="505"/>
      <c r="N15" s="505"/>
      <c r="O15" s="505"/>
      <c r="P15" s="505"/>
      <c r="Q15" s="506"/>
      <c r="R15" s="504"/>
      <c r="S15" s="505"/>
      <c r="T15" s="505"/>
      <c r="U15" s="506"/>
    </row>
    <row r="16" spans="1:21">
      <c r="A16" s="447" t="s">
        <v>193</v>
      </c>
      <c r="B16" s="746" t="e">
        <f>SUM(B6:I6)/B15</f>
        <v>#DIV/0!</v>
      </c>
      <c r="C16" s="747"/>
      <c r="D16" s="747"/>
      <c r="E16" s="747"/>
      <c r="F16" s="747"/>
      <c r="G16" s="747"/>
      <c r="H16" s="747"/>
      <c r="I16" s="748"/>
      <c r="J16" s="452" t="s">
        <v>214</v>
      </c>
      <c r="K16" s="449"/>
      <c r="L16" s="449"/>
      <c r="M16" s="449"/>
      <c r="N16" s="449" t="s">
        <v>215</v>
      </c>
      <c r="O16" s="449"/>
      <c r="P16" s="449"/>
      <c r="Q16" s="450"/>
      <c r="R16" s="496"/>
      <c r="S16" s="217"/>
      <c r="T16" s="217"/>
      <c r="U16" s="494"/>
    </row>
    <row r="17" spans="1:21" ht="27" customHeight="1">
      <c r="A17" s="447" t="s">
        <v>194</v>
      </c>
      <c r="B17" s="608">
        <f>SUM(B10:I10)</f>
        <v>0</v>
      </c>
      <c r="C17" s="609"/>
      <c r="D17" s="609"/>
      <c r="E17" s="609"/>
      <c r="F17" s="609"/>
      <c r="G17" s="609"/>
      <c r="H17" s="609"/>
      <c r="I17" s="610"/>
      <c r="J17" s="559" t="s">
        <v>213</v>
      </c>
      <c r="K17" s="560" t="str">
        <f>IF(B17&gt;125000,"OK","NIET OK")</f>
        <v>NIET OK</v>
      </c>
      <c r="L17" s="646" t="s">
        <v>248</v>
      </c>
      <c r="M17" s="560" t="str">
        <f>IF(B17&gt;2115000,"niet OK", "OK")</f>
        <v>OK</v>
      </c>
      <c r="N17" s="646" t="s">
        <v>246</v>
      </c>
      <c r="O17" s="560" t="str">
        <f>IF(J23&gt;765000,"NIET OK", "OK")</f>
        <v>OK</v>
      </c>
      <c r="P17" s="644" t="s">
        <v>247</v>
      </c>
      <c r="Q17" s="645" t="str">
        <f>IF((J23+C17)&gt;2880000,"NIET OK","OK")</f>
        <v>OK</v>
      </c>
      <c r="R17" s="496"/>
      <c r="S17" s="217"/>
      <c r="T17" s="217"/>
      <c r="U17" s="494"/>
    </row>
    <row r="18" spans="1:21">
      <c r="A18" s="453" t="s">
        <v>203</v>
      </c>
      <c r="B18" s="608" t="e">
        <f>#REF!+#REF!</f>
        <v>#REF!</v>
      </c>
      <c r="C18" s="609"/>
      <c r="D18" s="609"/>
      <c r="E18" s="609"/>
      <c r="F18" s="609"/>
      <c r="G18" s="609"/>
      <c r="H18" s="609"/>
      <c r="I18" s="610"/>
      <c r="J18" s="507"/>
      <c r="K18" s="502"/>
      <c r="L18" s="502"/>
      <c r="M18" s="502"/>
      <c r="N18" s="502"/>
      <c r="O18" s="502"/>
      <c r="P18" s="502"/>
      <c r="Q18" s="503"/>
      <c r="R18" s="507"/>
      <c r="S18" s="502"/>
      <c r="T18" s="502"/>
      <c r="U18" s="503"/>
    </row>
    <row r="19" spans="1:21" ht="15" thickBot="1">
      <c r="A19" s="448" t="s">
        <v>197</v>
      </c>
      <c r="B19" s="613" t="e">
        <f>B18/B15</f>
        <v>#REF!</v>
      </c>
      <c r="C19" s="611"/>
      <c r="D19" s="611"/>
      <c r="E19" s="611"/>
      <c r="F19" s="611"/>
      <c r="G19" s="611"/>
      <c r="H19" s="611"/>
      <c r="I19" s="612"/>
      <c r="J19" s="500"/>
      <c r="K19" s="498"/>
      <c r="L19" s="498"/>
      <c r="M19" s="498"/>
      <c r="N19" s="498"/>
      <c r="O19" s="498"/>
      <c r="P19" s="498"/>
      <c r="Q19" s="499"/>
      <c r="R19" s="500"/>
      <c r="S19" s="498"/>
      <c r="T19" s="498"/>
      <c r="U19" s="499"/>
    </row>
    <row r="20" spans="1:21" ht="15" thickBot="1">
      <c r="A20" s="489"/>
      <c r="B20" s="512"/>
      <c r="C20" s="491"/>
      <c r="D20" s="491"/>
      <c r="E20" s="491"/>
      <c r="F20" s="491"/>
      <c r="G20" s="491"/>
      <c r="H20" s="491"/>
      <c r="I20" s="492"/>
      <c r="J20" s="490"/>
      <c r="K20" s="491"/>
      <c r="L20" s="491"/>
      <c r="M20" s="491"/>
      <c r="N20" s="491"/>
      <c r="O20" s="491"/>
      <c r="P20" s="491"/>
      <c r="Q20" s="492"/>
      <c r="R20" s="490"/>
      <c r="S20" s="491"/>
      <c r="T20" s="491"/>
      <c r="U20" s="492"/>
    </row>
    <row r="21" spans="1:21">
      <c r="A21" s="443" t="s">
        <v>195</v>
      </c>
      <c r="B21" s="508"/>
      <c r="C21" s="505"/>
      <c r="D21" s="505"/>
      <c r="E21" s="505"/>
      <c r="F21" s="505"/>
      <c r="G21" s="505"/>
      <c r="H21" s="505"/>
      <c r="I21" s="509"/>
      <c r="J21" s="622">
        <f>SUM(J9:Q9)</f>
        <v>0</v>
      </c>
      <c r="K21" s="614"/>
      <c r="L21" s="614"/>
      <c r="M21" s="614"/>
      <c r="N21" s="614"/>
      <c r="O21" s="614"/>
      <c r="P21" s="614"/>
      <c r="Q21" s="615"/>
      <c r="R21" s="504"/>
      <c r="S21" s="505"/>
      <c r="T21" s="505"/>
      <c r="U21" s="506"/>
    </row>
    <row r="22" spans="1:21">
      <c r="A22" s="447" t="s">
        <v>193</v>
      </c>
      <c r="B22" s="493"/>
      <c r="C22" s="217"/>
      <c r="D22" s="217"/>
      <c r="E22" s="217"/>
      <c r="F22" s="217"/>
      <c r="G22" s="217"/>
      <c r="H22" s="217"/>
      <c r="I22" s="495"/>
      <c r="J22" s="623" t="e">
        <f>SUM(J6:Q6)/J21</f>
        <v>#DIV/0!</v>
      </c>
      <c r="K22" s="616"/>
      <c r="L22" s="616"/>
      <c r="M22" s="616"/>
      <c r="N22" s="616"/>
      <c r="O22" s="616"/>
      <c r="P22" s="616"/>
      <c r="Q22" s="617"/>
      <c r="R22" s="496"/>
      <c r="S22" s="217"/>
      <c r="T22" s="217"/>
      <c r="U22" s="494"/>
    </row>
    <row r="23" spans="1:21">
      <c r="A23" s="447" t="s">
        <v>196</v>
      </c>
      <c r="B23" s="493"/>
      <c r="C23" s="217"/>
      <c r="D23" s="217"/>
      <c r="E23" s="217"/>
      <c r="F23" s="217"/>
      <c r="G23" s="217"/>
      <c r="H23" s="217"/>
      <c r="I23" s="495"/>
      <c r="J23" s="624">
        <f>SUM(J10:Q10)</f>
        <v>0</v>
      </c>
      <c r="K23" s="618"/>
      <c r="L23" s="618"/>
      <c r="M23" s="618"/>
      <c r="N23" s="618"/>
      <c r="O23" s="618"/>
      <c r="P23" s="618"/>
      <c r="Q23" s="619"/>
      <c r="R23" s="496"/>
      <c r="S23" s="217"/>
      <c r="T23" s="217"/>
      <c r="U23" s="494"/>
    </row>
    <row r="24" spans="1:21">
      <c r="A24" s="453" t="s">
        <v>202</v>
      </c>
      <c r="B24" s="501"/>
      <c r="C24" s="502"/>
      <c r="D24" s="502"/>
      <c r="E24" s="502"/>
      <c r="F24" s="502"/>
      <c r="G24" s="502"/>
      <c r="H24" s="502"/>
      <c r="I24" s="510"/>
      <c r="J24" s="624" t="e">
        <f>#REF!+#REF!</f>
        <v>#REF!</v>
      </c>
      <c r="K24" s="618"/>
      <c r="L24" s="618"/>
      <c r="M24" s="618"/>
      <c r="N24" s="618"/>
      <c r="O24" s="618"/>
      <c r="P24" s="618"/>
      <c r="Q24" s="619"/>
      <c r="R24" s="507"/>
      <c r="S24" s="502"/>
      <c r="T24" s="502"/>
      <c r="U24" s="503"/>
    </row>
    <row r="25" spans="1:21" ht="15" thickBot="1">
      <c r="A25" s="448" t="s">
        <v>198</v>
      </c>
      <c r="B25" s="497"/>
      <c r="C25" s="498"/>
      <c r="D25" s="498"/>
      <c r="E25" s="498"/>
      <c r="F25" s="498"/>
      <c r="G25" s="498"/>
      <c r="H25" s="498"/>
      <c r="I25" s="511"/>
      <c r="J25" s="625" t="e">
        <f>J24/J21</f>
        <v>#REF!</v>
      </c>
      <c r="K25" s="620"/>
      <c r="L25" s="620"/>
      <c r="M25" s="620"/>
      <c r="N25" s="620"/>
      <c r="O25" s="620"/>
      <c r="P25" s="620"/>
      <c r="Q25" s="621"/>
      <c r="R25" s="500"/>
      <c r="S25" s="498"/>
      <c r="T25" s="498"/>
      <c r="U25" s="499"/>
    </row>
    <row r="26" spans="1:21">
      <c r="A26" s="215"/>
      <c r="B26" s="215"/>
      <c r="C26" s="215"/>
      <c r="D26" s="215"/>
      <c r="E26" s="215"/>
      <c r="F26" s="215"/>
      <c r="G26" s="215"/>
      <c r="H26" s="215"/>
      <c r="I26" s="215"/>
      <c r="J26" s="215"/>
      <c r="K26" s="215"/>
      <c r="L26" s="215"/>
      <c r="M26" s="215"/>
      <c r="N26" s="215"/>
      <c r="O26" s="215"/>
      <c r="P26" s="215"/>
      <c r="Q26" s="215"/>
      <c r="R26" s="215"/>
      <c r="S26" s="215"/>
      <c r="T26" s="215"/>
      <c r="U26" s="215"/>
    </row>
    <row r="27" spans="1:21">
      <c r="A27" s="215"/>
      <c r="B27" s="215"/>
      <c r="C27" s="215"/>
      <c r="D27" s="215"/>
      <c r="E27" s="215"/>
      <c r="F27" s="215"/>
      <c r="G27" s="215"/>
      <c r="H27" s="215"/>
      <c r="I27" s="215"/>
      <c r="J27" s="215"/>
      <c r="K27" s="215"/>
      <c r="L27" s="215"/>
      <c r="M27" s="215"/>
      <c r="N27" s="215"/>
      <c r="O27" s="215"/>
      <c r="P27" s="215"/>
      <c r="Q27" s="215"/>
      <c r="R27" s="215"/>
      <c r="S27" s="215"/>
      <c r="T27" s="215"/>
      <c r="U27" s="215"/>
    </row>
    <row r="28" spans="1:21" ht="15" thickBot="1">
      <c r="A28" s="215"/>
      <c r="B28" s="215"/>
      <c r="C28" s="215"/>
      <c r="D28" s="215"/>
      <c r="E28" s="215"/>
      <c r="F28" s="215"/>
      <c r="G28" s="215"/>
      <c r="H28" s="215"/>
      <c r="I28" s="215"/>
      <c r="J28" s="215"/>
      <c r="K28" s="215"/>
      <c r="L28" s="215"/>
      <c r="M28" s="215"/>
      <c r="N28" s="215"/>
      <c r="O28" s="215"/>
      <c r="P28" s="215"/>
      <c r="Q28" s="215"/>
      <c r="R28" s="215"/>
      <c r="S28" s="215"/>
      <c r="T28" s="215"/>
      <c r="U28" s="215"/>
    </row>
    <row r="29" spans="1:21" ht="55.5" customHeight="1" thickBot="1">
      <c r="A29" s="741" t="s">
        <v>223</v>
      </c>
      <c r="B29" s="742"/>
      <c r="C29" s="546"/>
      <c r="D29" s="648" t="s">
        <v>211</v>
      </c>
      <c r="E29" s="547"/>
      <c r="F29" s="548"/>
      <c r="G29" s="549" t="s">
        <v>212</v>
      </c>
      <c r="H29" s="555"/>
      <c r="I29" s="549" t="s">
        <v>249</v>
      </c>
      <c r="J29" s="550"/>
    </row>
    <row r="30" spans="1:21" ht="129.5" customHeight="1">
      <c r="A30" s="544" t="s">
        <v>44</v>
      </c>
      <c r="B30" s="541" t="s">
        <v>45</v>
      </c>
      <c r="C30" s="545" t="s">
        <v>46</v>
      </c>
      <c r="D30" s="743"/>
      <c r="E30" s="744"/>
      <c r="F30" s="744"/>
      <c r="G30" s="745"/>
      <c r="H30" s="745"/>
      <c r="I30" s="745"/>
      <c r="J30" s="755"/>
    </row>
    <row r="31" spans="1:21" ht="146" customHeight="1">
      <c r="A31" s="171" t="s">
        <v>44</v>
      </c>
      <c r="B31" s="172" t="s">
        <v>47</v>
      </c>
      <c r="C31" s="529" t="s">
        <v>48</v>
      </c>
      <c r="D31" s="749"/>
      <c r="E31" s="750"/>
      <c r="F31" s="750"/>
      <c r="G31" s="751"/>
      <c r="H31" s="751"/>
      <c r="I31" s="751"/>
      <c r="J31" s="756"/>
    </row>
    <row r="32" spans="1:21" ht="122" customHeight="1" thickBot="1">
      <c r="A32" s="173" t="s">
        <v>44</v>
      </c>
      <c r="B32" s="174" t="s">
        <v>49</v>
      </c>
      <c r="C32" s="530" t="s">
        <v>50</v>
      </c>
      <c r="D32" s="752"/>
      <c r="E32" s="753"/>
      <c r="F32" s="753"/>
      <c r="G32" s="757"/>
      <c r="H32" s="757"/>
      <c r="I32" s="757"/>
      <c r="J32" s="758"/>
    </row>
    <row r="33" spans="1:10" ht="15" thickBot="1">
      <c r="A33" s="17"/>
      <c r="B33" s="17"/>
      <c r="C33" s="18"/>
      <c r="D33" s="649"/>
      <c r="E33" s="18"/>
      <c r="J33" s="543"/>
    </row>
    <row r="34" spans="1:10" ht="16" thickBot="1">
      <c r="A34" s="528" t="s">
        <v>250</v>
      </c>
      <c r="B34" s="551"/>
      <c r="C34" s="552"/>
      <c r="D34" s="582"/>
      <c r="E34" s="553"/>
      <c r="F34" s="554"/>
      <c r="G34" s="555"/>
      <c r="H34" s="550"/>
      <c r="I34" s="555"/>
      <c r="J34" s="550"/>
    </row>
    <row r="35" spans="1:10" ht="15" thickBot="1">
      <c r="A35" s="527"/>
      <c r="B35" s="175"/>
      <c r="C35" s="545"/>
      <c r="D35" s="650"/>
      <c r="E35" s="651"/>
      <c r="H35" s="543"/>
      <c r="J35" s="543"/>
    </row>
    <row r="36" spans="1:10" ht="71" thickBot="1">
      <c r="A36" s="173" t="s">
        <v>43</v>
      </c>
      <c r="B36" s="174" t="s">
        <v>51</v>
      </c>
      <c r="C36" s="530" t="s">
        <v>52</v>
      </c>
      <c r="D36" s="761"/>
      <c r="E36" s="762"/>
      <c r="F36" s="762"/>
      <c r="G36" s="763"/>
      <c r="H36" s="763"/>
      <c r="I36" s="759"/>
      <c r="J36" s="760"/>
    </row>
    <row r="37" spans="1:10" ht="59" customHeight="1">
      <c r="A37" s="542" t="s">
        <v>222</v>
      </c>
      <c r="B37" s="175" t="s">
        <v>232</v>
      </c>
      <c r="C37" s="647" t="s">
        <v>231</v>
      </c>
      <c r="D37" s="749"/>
      <c r="E37" s="750"/>
      <c r="F37" s="750"/>
      <c r="G37" s="740"/>
      <c r="H37" s="740"/>
      <c r="I37" s="751"/>
      <c r="J37" s="756"/>
    </row>
    <row r="38" spans="1:10">
      <c r="A38" s="540"/>
      <c r="B38" s="541"/>
      <c r="C38" s="545"/>
      <c r="D38" s="655"/>
      <c r="E38" s="652"/>
      <c r="F38" s="653"/>
      <c r="G38" s="654"/>
      <c r="H38" s="654"/>
      <c r="I38" s="653"/>
      <c r="J38" s="656"/>
    </row>
    <row r="39" spans="1:10" ht="72" customHeight="1">
      <c r="A39" s="171" t="s">
        <v>206</v>
      </c>
      <c r="B39" s="172" t="s">
        <v>210</v>
      </c>
      <c r="C39" s="529" t="s">
        <v>53</v>
      </c>
      <c r="D39" s="749"/>
      <c r="E39" s="750"/>
      <c r="F39" s="750"/>
      <c r="G39" s="740"/>
      <c r="H39" s="740"/>
      <c r="I39" s="751"/>
      <c r="J39" s="756"/>
    </row>
    <row r="40" spans="1:10" ht="79.5" customHeight="1" thickBot="1">
      <c r="A40" s="173" t="s">
        <v>207</v>
      </c>
      <c r="B40" s="174" t="s">
        <v>208</v>
      </c>
      <c r="C40" s="530" t="s">
        <v>209</v>
      </c>
      <c r="D40" s="752"/>
      <c r="E40" s="753"/>
      <c r="F40" s="753"/>
      <c r="G40" s="754"/>
      <c r="H40" s="754"/>
      <c r="I40" s="757"/>
      <c r="J40" s="758"/>
    </row>
    <row r="41" spans="1:10" ht="15" thickBot="1">
      <c r="A41" s="176"/>
      <c r="B41" s="176"/>
      <c r="C41" s="176"/>
      <c r="D41" s="176"/>
      <c r="E41" s="176"/>
    </row>
    <row r="42" spans="1:10" ht="43" thickBot="1">
      <c r="A42" s="176"/>
      <c r="B42" s="176"/>
      <c r="C42" s="177"/>
      <c r="D42" s="178" t="s">
        <v>54</v>
      </c>
      <c r="E42" s="113">
        <f>G40+G39+G37+G36+G32+G31+G30</f>
        <v>0</v>
      </c>
    </row>
    <row r="43" spans="1:10" ht="43" thickBot="1">
      <c r="A43" s="176"/>
      <c r="B43" s="176"/>
      <c r="C43" s="177"/>
      <c r="D43" s="178" t="s">
        <v>55</v>
      </c>
      <c r="E43" s="113">
        <f>G32+G31+G30</f>
        <v>0</v>
      </c>
    </row>
    <row r="44" spans="1:10" ht="43" thickBot="1">
      <c r="A44" s="176"/>
      <c r="B44" s="176"/>
      <c r="C44" s="177"/>
      <c r="D44" s="177" t="s">
        <v>56</v>
      </c>
      <c r="E44" s="113" t="e">
        <f>E43/E42</f>
        <v>#DIV/0!</v>
      </c>
      <c r="F44" s="215" t="s">
        <v>229</v>
      </c>
    </row>
    <row r="45" spans="1:10">
      <c r="A45" s="176"/>
      <c r="B45" s="176"/>
      <c r="C45" s="176"/>
      <c r="D45" s="176"/>
      <c r="E45" s="176"/>
    </row>
    <row r="46" spans="1:10">
      <c r="A46" s="179" t="s">
        <v>57</v>
      </c>
      <c r="B46" s="177"/>
      <c r="C46" s="177"/>
      <c r="D46" s="177"/>
      <c r="E46" s="177"/>
    </row>
    <row r="47" spans="1:10" ht="56">
      <c r="A47" s="177" t="s">
        <v>58</v>
      </c>
      <c r="B47" s="177" t="s">
        <v>59</v>
      </c>
      <c r="C47" s="177" t="s">
        <v>60</v>
      </c>
      <c r="D47" s="180"/>
      <c r="E47" s="180"/>
    </row>
    <row r="48" spans="1:10" ht="56">
      <c r="A48" s="177" t="s">
        <v>58</v>
      </c>
      <c r="B48" s="177" t="s">
        <v>61</v>
      </c>
      <c r="C48" s="177" t="s">
        <v>62</v>
      </c>
      <c r="D48" s="180"/>
      <c r="E48" s="180"/>
    </row>
  </sheetData>
  <sheetProtection algorithmName="SHA-512" hashValue="x40I2lsKvgP9WhGy7eqCVSvwIiX8na0HtB/jmsbO+lKVG9xVC5z6tulWMDYH5xBmCOZPGYT+F1CXBAGTKMy/ew==" saltValue="oEiIEtq+lANHkgSnp6uiSA==" spinCount="100000" sheet="1" objects="1" scenarios="1"/>
  <mergeCells count="23">
    <mergeCell ref="D39:F39"/>
    <mergeCell ref="G39:H39"/>
    <mergeCell ref="D40:F40"/>
    <mergeCell ref="G40:H40"/>
    <mergeCell ref="I30:J30"/>
    <mergeCell ref="I31:J31"/>
    <mergeCell ref="I32:J32"/>
    <mergeCell ref="I36:J36"/>
    <mergeCell ref="I37:J37"/>
    <mergeCell ref="I39:J39"/>
    <mergeCell ref="I40:J40"/>
    <mergeCell ref="D32:F32"/>
    <mergeCell ref="G32:H32"/>
    <mergeCell ref="D36:F36"/>
    <mergeCell ref="G36:H36"/>
    <mergeCell ref="D37:F37"/>
    <mergeCell ref="G37:H37"/>
    <mergeCell ref="A29:B29"/>
    <mergeCell ref="D30:F30"/>
    <mergeCell ref="G30:H30"/>
    <mergeCell ref="B16:I16"/>
    <mergeCell ref="D31:F31"/>
    <mergeCell ref="G31:H31"/>
  </mergeCells>
  <dataValidations disablePrompts="1" count="1">
    <dataValidation type="list" allowBlank="1" showInputMessage="1" showErrorMessage="1" sqref="E34" xr:uid="{238A0632-F3C8-4D03-A1BC-ED97F0F9B4A9}">
      <formula1>"Publiek,Privaat,n.v.t."</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5024F-B52A-481B-AC84-6C573F2FC899}">
  <dimension ref="D3:I8"/>
  <sheetViews>
    <sheetView workbookViewId="0">
      <selection activeCell="O44" sqref="O44"/>
    </sheetView>
  </sheetViews>
  <sheetFormatPr baseColWidth="10" defaultColWidth="8.83203125" defaultRowHeight="14"/>
  <cols>
    <col min="4" max="4" width="17" bestFit="1" customWidth="1"/>
    <col min="5" max="5" width="22.1640625" bestFit="1" customWidth="1"/>
    <col min="6" max="6" width="46.33203125" customWidth="1"/>
    <col min="9" max="9" width="10.83203125" bestFit="1" customWidth="1"/>
  </cols>
  <sheetData>
    <row r="3" spans="4:9">
      <c r="D3" t="s">
        <v>75</v>
      </c>
      <c r="E3" t="s">
        <v>81</v>
      </c>
      <c r="F3" t="s">
        <v>82</v>
      </c>
      <c r="I3" t="s">
        <v>120</v>
      </c>
    </row>
    <row r="4" spans="4:9">
      <c r="D4" s="215" t="s">
        <v>77</v>
      </c>
      <c r="F4" s="218" t="s">
        <v>84</v>
      </c>
      <c r="I4" t="s">
        <v>166</v>
      </c>
    </row>
    <row r="5" spans="4:9" ht="16" thickBot="1">
      <c r="D5" s="215" t="s">
        <v>78</v>
      </c>
      <c r="E5" t="s">
        <v>63</v>
      </c>
      <c r="F5" s="219" t="s">
        <v>83</v>
      </c>
      <c r="I5" t="s">
        <v>122</v>
      </c>
    </row>
    <row r="6" spans="4:9">
      <c r="D6" s="215" t="s">
        <v>79</v>
      </c>
      <c r="E6" t="s">
        <v>11</v>
      </c>
      <c r="F6" s="218" t="s">
        <v>73</v>
      </c>
      <c r="I6" t="s">
        <v>123</v>
      </c>
    </row>
    <row r="7" spans="4:9">
      <c r="D7" s="215" t="s">
        <v>80</v>
      </c>
      <c r="I7" t="s">
        <v>124</v>
      </c>
    </row>
    <row r="8" spans="4:9">
      <c r="D8" s="215" t="s">
        <v>76</v>
      </c>
    </row>
  </sheetData>
  <sheetProtection algorithmName="SHA-512" hashValue="rtyaR9GR7m/nluo7OZGkdaQNtajRPG0bDcq1IUY633Yidb+MDKyMWd8bShTO0Te6cIiNp3snPJ2hdwJJy8YpKg==" saltValue="TSVSH6F1UiLVOL4erqLYW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21ae347-52cd-4f27-8616-40305e84616c">
      <Terms xmlns="http://schemas.microsoft.com/office/infopath/2007/PartnerControls"/>
    </lcf76f155ced4ddcb4097134ff3c332f>
    <TaxCatchAll xmlns="38088022-2dbe-4bf1-b627-77e84b7c568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8AA5C90A8710B43816C8447F30032A6" ma:contentTypeVersion="13" ma:contentTypeDescription="Create a new document." ma:contentTypeScope="" ma:versionID="dabab686abe2fe5e87658df5101cb924">
  <xsd:schema xmlns:xsd="http://www.w3.org/2001/XMLSchema" xmlns:xs="http://www.w3.org/2001/XMLSchema" xmlns:p="http://schemas.microsoft.com/office/2006/metadata/properties" xmlns:ns2="b21ae347-52cd-4f27-8616-40305e84616c" xmlns:ns3="38088022-2dbe-4bf1-b627-77e84b7c5689" targetNamespace="http://schemas.microsoft.com/office/2006/metadata/properties" ma:root="true" ma:fieldsID="682056c3fa5bda78e6936d7859b1fbfa" ns2:_="" ns3:_="">
    <xsd:import namespace="b21ae347-52cd-4f27-8616-40305e84616c"/>
    <xsd:import namespace="38088022-2dbe-4bf1-b627-77e84b7c568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ae347-52cd-4f27-8616-40305e846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69418ec-48d1-4774-8707-542065ba59b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088022-2dbe-4bf1-b627-77e84b7c568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81bb446-98b7-4e3c-8f99-2586eb5f4ec4}" ma:internalName="TaxCatchAll" ma:showField="CatchAllData" ma:web="38088022-2dbe-4bf1-b627-77e84b7c56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U D A A B Q S w M E F A A C A A g A k H w q W 3 M 1 B o q l A A A A 9 w A A A B I A H A B D b 2 5 m a W c v U G F j a 2 F n Z S 5 4 b W w g o h g A K K A U A A A A A A A A A A A A A A A A A A A A A A A A A A A A h Y + x D o I w G I R f h X S n L Z X B k J 8 y u I I x M T G u T a n Y C D 8 G i u X d H H w k X 0 G M o m 4 O N 9 z d N 9 z d r z f I x q Y O L q b r b Y s p i S g n g U H d l h a r l A z u E C 5 J J m G j 9 E l V J p h g 7 J O x L 1 N y d O 6 c M O a 9 p 3 5 B 2 6 5 i g v O I 7 Y t 8 q 4 + m U e Q D 2 / 9 w a L F 3 C r U h E n a v M V L Q K I 4 n c U E 5 s D m F w u K X E N P g Z / s T w m q o 3 d A Z i X W 4 z o H N F t j 7 h H w A U E s D B B Q A A g A I A J B 8 K 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Q f C p b K I p H u A 4 A A A A R A A A A E w A c A E Z v c m 1 1 b G F z L 1 N l Y 3 R p b 2 4 x L m 0 g o h g A K K A U A A A A A A A A A A A A A A A A A A A A A A A A A A A A K 0 5 N L s n M z 1 M I h t C G 1 g B Q S w E C L Q A U A A I A C A C Q f C p b c z U G i q U A A A D 3 A A A A E g A A A A A A A A A A A A A A A A A A A A A A Q 2 9 u Z m l n L 1 B h Y 2 t h Z 2 U u e G 1 s U E s B A i 0 A F A A C A A g A k H w q W w / K 6 a u k A A A A 6 Q A A A B M A A A A A A A A A A A A A A A A A 8 Q A A A F t D b 2 5 0 Z W 5 0 X 1 R 5 c G V z X S 5 4 b W x Q S w E C L Q A U A A I A C A C Q f C p 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G r T H 7 K W n U 0 2 E / 2 1 b K / t l + A A A A A A C A A A A A A A Q Z g A A A A E A A C A A A A B z j Q 9 r 2 B 0 h l u 2 p 5 c W v C F G l Z H p t F e p e h 4 r 4 Z r i B c i u f u Q A A A A A O g A A A A A I A A C A A A A A r x Z y Q j J G l e m A h m I M g K V w a j z M S H 2 7 E m W 5 D S T / g u M E H m l A A A A B f f 1 + 2 / 4 6 K q B t Y j + A P z P 3 6 t S w b 7 H R g l H 5 / x x S o + p F M s j p j y a Z m G y 0 T 8 B x N F p c R 4 E 3 4 t o D Y Z j A L U X 9 i d B w + s P D 3 V B 0 k P q + d E C W 1 D a n D Y a 6 Y J 0 A A A A D s C m z Z Z 1 c m T + j y 6 6 2 R v k A 0 r o j z V c 5 G o Z H y d G h n D Z R D I n A x 5 r J l + g H h d x l P P d D y 3 + g v d C 5 j a + h 4 Z i O N n W X y S J u 6 < / D a t a M a s h u p > 
</file>

<file path=customXml/itemProps1.xml><?xml version="1.0" encoding="utf-8"?>
<ds:datastoreItem xmlns:ds="http://schemas.openxmlformats.org/officeDocument/2006/customXml" ds:itemID="{D8193D9A-BD17-4D20-9FC9-7EACF95E9CD7}">
  <ds:schemaRefs>
    <ds:schemaRef ds:uri="http://purl.org/dc/elements/1.1/"/>
    <ds:schemaRef ds:uri="http://www.w3.org/XML/1998/namespace"/>
    <ds:schemaRef ds:uri="38088022-2dbe-4bf1-b627-77e84b7c5689"/>
    <ds:schemaRef ds:uri="http://schemas.microsoft.com/office/2006/documentManagement/types"/>
    <ds:schemaRef ds:uri="http://schemas.microsoft.com/office/infopath/2007/PartnerControls"/>
    <ds:schemaRef ds:uri="b21ae347-52cd-4f27-8616-40305e84616c"/>
    <ds:schemaRef ds:uri="http://purl.org/dc/terms/"/>
    <ds:schemaRef ds:uri="http://purl.org/dc/dcmityp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316F2C00-A8E0-4579-B032-DE92BC3EFE14}">
  <ds:schemaRefs>
    <ds:schemaRef ds:uri="http://schemas.microsoft.com/sharepoint/v3/contenttype/forms"/>
  </ds:schemaRefs>
</ds:datastoreItem>
</file>

<file path=customXml/itemProps3.xml><?xml version="1.0" encoding="utf-8"?>
<ds:datastoreItem xmlns:ds="http://schemas.openxmlformats.org/officeDocument/2006/customXml" ds:itemID="{2D698BF0-22EB-4468-9592-82C590AF752C}"/>
</file>

<file path=customXml/itemProps4.xml><?xml version="1.0" encoding="utf-8"?>
<ds:datastoreItem xmlns:ds="http://schemas.openxmlformats.org/officeDocument/2006/customXml" ds:itemID="{57C8D3C6-D611-4E4E-BC18-E48CF3FCA0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Introductie</vt:lpstr>
      <vt:lpstr>Toelichting kostenposten</vt:lpstr>
      <vt:lpstr>Overzicht van de Aanvrager</vt:lpstr>
      <vt:lpstr>Investeringen_Aanvrager</vt:lpstr>
      <vt:lpstr>Exploitatie_Aanvrager</vt:lpstr>
      <vt:lpstr>Begroting_Aanvrager</vt:lpstr>
      <vt:lpstr>Totaalblad_Aanvrager</vt:lpstr>
      <vt:lpstr>Lijst</vt:lpstr>
      <vt:lpstr>Exploitatie_Aanvrager!kostenmethode_pv</vt:lpstr>
      <vt:lpstr>Exploitatie_Aanvrager!Penvoerder</vt:lpstr>
      <vt:lpstr>Exploitatie_Aanvrager!Print_Area</vt:lpstr>
      <vt:lpstr>Exploitatie_Aanvrager!Projecttitel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Jaap Stronks</cp:lastModifiedBy>
  <cp:revision/>
  <dcterms:created xsi:type="dcterms:W3CDTF">2025-04-16T12:55:32Z</dcterms:created>
  <dcterms:modified xsi:type="dcterms:W3CDTF">2025-10-15T14:50:01Z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0x010100E8AA5C90A8710B43816C8447F30032A6</vt:lpwstr>
  </property>
  <property fmtid="{D5CDD505-2E9C-101B-9397-08002B2CF9AE}" pid="3" name="MediaServiceImageTags">
    <vt:lpwstr/>
  </property>
  <property fmtid="{D5CDD505-2E9C-101B-9397-08002B2CF9AE}" pid="4" name="TNOC_DocumentType">
    <vt:lpwstr/>
  </property>
  <property fmtid="{D5CDD505-2E9C-101B-9397-08002B2CF9AE}" pid="5" name="TNOC_ClusterType">
    <vt:lpwstr>1;#Project|fa11c4c9-105f-402c-bb40-9a56b4989397</vt:lpwstr>
  </property>
  <property fmtid="{D5CDD505-2E9C-101B-9397-08002B2CF9AE}" pid="6" name="TNOC_DocumentCategory">
    <vt:lpwstr/>
  </property>
  <property fmtid="{D5CDD505-2E9C-101B-9397-08002B2CF9AE}" pid="7" name="TNOC_DocumentSetType">
    <vt:lpwstr/>
  </property>
  <property fmtid="{D5CDD505-2E9C-101B-9397-08002B2CF9AE}" pid="8" name="TNOC_DocumentClassification">
    <vt:lpwstr>5;#TNO Internal|1a23c89f-ef54-4907-86fd-8242403ff722</vt:lpwstr>
  </property>
  <property fmtid="{D5CDD505-2E9C-101B-9397-08002B2CF9AE}" pid="9" name="_dlc_DocIdItemGuid">
    <vt:lpwstr>9da1862a-a091-458d-8550-fc1e05ebc57f</vt:lpwstr>
  </property>
</Properties>
</file>